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Z:\ΡΟΥΛΑ\ΣΥΜΒΟΥΛΙΑ 2022\ΠΥΣΠΕ 13\"/>
    </mc:Choice>
  </mc:AlternateContent>
  <xr:revisionPtr revIDLastSave="0" documentId="13_ncr:1_{DD5E36C7-E054-4B43-AA1C-850CF7B856A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3. ΑΠΟΣΠΑΣΕΙΣ ΠΕ 86" sheetId="10" r:id="rId1"/>
    <sheet name="3. ΑΠΟΣΠΑΣΕΙΣ ΠΕ 60" sheetId="1" r:id="rId2"/>
    <sheet name="3. ΑΠΟΣΠΑΣΕΙΣ ΠΕ 08" sheetId="14" r:id="rId3"/>
    <sheet name="3. ΑΠΟΣΠΑΣΕΙΣ ΠΕ 70" sheetId="2" r:id="rId4"/>
    <sheet name="3. ΑΠΟΣΠΑΣΕΙΣ ΠΕ 06" sheetId="3" r:id="rId5"/>
    <sheet name="2. ΠΡΟΣΩΡΙΝΕΣ ΤΟΠΟΘΕΤΗΣΕΙΣ" sheetId="7" r:id="rId6"/>
    <sheet name="1.ΥΠΕΡΑΡΙΘΜΟΙ" sheetId="8" r:id="rId7"/>
    <sheet name="3. ΑΠΟΣΠΑΣΕΙΣ ΕΑΕ" sheetId="12" r:id="rId8"/>
  </sheets>
  <definedNames>
    <definedName name="_xlnm._FilterDatabase" localSheetId="6" hidden="1">'1.ΥΠΕΡΑΡΙΘΜΟΙ'!$A$3:$Y$3</definedName>
    <definedName name="_xlnm._FilterDatabase" localSheetId="4" hidden="1">'3. ΑΠΟΣΠΑΣΕΙΣ ΠΕ 06'!$A$2:$S$2</definedName>
    <definedName name="_xlnm._FilterDatabase" localSheetId="1" hidden="1">'3. ΑΠΟΣΠΑΣΕΙΣ ΠΕ 60'!$A$2:$W$2</definedName>
    <definedName name="_xlnm._FilterDatabase" localSheetId="3" hidden="1">'3. ΑΠΟΣΠΑΣΕΙΣ ΠΕ 70'!$A$3:$S$3</definedName>
    <definedName name="_xlnm._FilterDatabase" localSheetId="0" hidden="1">'3. ΑΠΟΣΠΑΣΕΙΣ ΠΕ 86'!$A$2:$X$2</definedName>
    <definedName name="_xlnm.Print_Area" localSheetId="6">'1.ΥΠΕΡΑΡΙΘΜΟΙ'!$A$25:$U$27</definedName>
    <definedName name="_xlnm.Print_Area" localSheetId="4">'3. ΑΠΟΣΠΑΣΕΙΣ ΠΕ 06'!$A$1:$S$4</definedName>
    <definedName name="_xlnm.Print_Area" localSheetId="1">'3. ΑΠΟΣΠΑΣΕΙΣ ΠΕ 60'!$A$1:$S$4</definedName>
    <definedName name="_xlnm.Print_Area" localSheetId="3">'3. ΑΠΟΣΠΑΣΕΙΣ ΠΕ 70'!$A$1:$S$9</definedName>
    <definedName name="_xlnm.Print_Area" localSheetId="0">'3. ΑΠΟΣΠΑΣΕΙΣ ΠΕ 86'!$A$1:$S$5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2" l="1"/>
  <c r="R12" i="2" s="1"/>
  <c r="M7" i="1"/>
  <c r="R7" i="1" s="1"/>
  <c r="M9" i="1"/>
  <c r="R9" i="1" s="1"/>
  <c r="M4" i="10"/>
  <c r="R4" i="10" s="1"/>
  <c r="M7" i="2"/>
  <c r="R7" i="2" s="1"/>
  <c r="M13" i="2"/>
  <c r="R13" i="2" s="1"/>
  <c r="M4" i="1"/>
  <c r="R4" i="1" s="1"/>
  <c r="M11" i="2" l="1"/>
  <c r="R11" i="2" s="1"/>
  <c r="T4" i="7" l="1"/>
  <c r="M3" i="1"/>
  <c r="R3" i="1" s="1"/>
  <c r="M5" i="1"/>
  <c r="R5" i="1" s="1"/>
  <c r="T33" i="8"/>
  <c r="T29" i="8"/>
  <c r="M3" i="14" l="1"/>
  <c r="R3" i="14" s="1"/>
  <c r="M8" i="1"/>
  <c r="R8" i="1" s="1"/>
  <c r="R5" i="10"/>
  <c r="T41" i="8" l="1"/>
  <c r="T37" i="8"/>
  <c r="M4" i="12"/>
  <c r="R4" i="12" s="1"/>
  <c r="M3" i="12"/>
  <c r="R3" i="12" s="1"/>
  <c r="M8" i="3"/>
  <c r="R8" i="3" s="1"/>
  <c r="M6" i="2"/>
  <c r="R6" i="2" s="1"/>
  <c r="M5" i="2"/>
  <c r="R5" i="2" s="1"/>
  <c r="M9" i="2"/>
  <c r="R9" i="2" s="1"/>
  <c r="M4" i="2"/>
  <c r="R4" i="2" s="1"/>
  <c r="M10" i="2"/>
  <c r="R10" i="2" s="1"/>
  <c r="M8" i="2"/>
  <c r="R8" i="2" s="1"/>
  <c r="O21" i="8"/>
  <c r="T21" i="8" s="1"/>
  <c r="O23" i="8"/>
  <c r="T23" i="8" s="1"/>
  <c r="O22" i="8"/>
  <c r="T22" i="8" s="1"/>
  <c r="O6" i="8"/>
  <c r="T6" i="8" s="1"/>
  <c r="O7" i="8"/>
  <c r="T7" i="8" s="1"/>
  <c r="O8" i="8"/>
  <c r="T8" i="8" s="1"/>
  <c r="O9" i="8"/>
  <c r="T9" i="8" s="1"/>
  <c r="O10" i="8"/>
  <c r="T10" i="8" s="1"/>
  <c r="O4" i="8"/>
  <c r="T4" i="8" s="1"/>
  <c r="O5" i="8"/>
  <c r="T5" i="8" s="1"/>
  <c r="T17" i="8"/>
  <c r="T14" i="8"/>
  <c r="M3" i="3"/>
  <c r="M4" i="3"/>
  <c r="M5" i="3"/>
  <c r="M7" i="3"/>
  <c r="M6" i="3"/>
  <c r="O27" i="8" l="1"/>
  <c r="T27" i="8" s="1"/>
  <c r="M6" i="1"/>
  <c r="R6" i="1" s="1"/>
  <c r="R4" i="3" l="1"/>
  <c r="M3" i="10" l="1"/>
  <c r="R3" i="10" s="1"/>
  <c r="O28" i="8" l="1"/>
  <c r="T28" i="8" s="1"/>
  <c r="R5" i="3" l="1"/>
  <c r="R7" i="3" l="1"/>
  <c r="R6" i="3" l="1"/>
  <c r="R3" i="3"/>
  <c r="O15" i="8" l="1"/>
  <c r="T15" i="8" s="1"/>
  <c r="O13" i="8"/>
  <c r="T13" i="8" s="1"/>
  <c r="O16" i="8"/>
  <c r="T16" i="8" s="1"/>
</calcChain>
</file>

<file path=xl/sharedStrings.xml><?xml version="1.0" encoding="utf-8"?>
<sst xmlns="http://schemas.openxmlformats.org/spreadsheetml/2006/main" count="643" uniqueCount="230">
  <si>
    <t>Α/Α</t>
  </si>
  <si>
    <t>Όνομα πατρός</t>
  </si>
  <si>
    <t>Αριθμός μητρώου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</si>
  <si>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</si>
  <si>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</si>
  <si>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</si>
  <si>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</si>
  <si>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</si>
  <si>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οικογ. κατάστ.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</si>
  <si>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</si>
  <si>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</si>
  <si>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</si>
  <si>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</si>
  <si>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</si>
  <si>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</si>
  <si>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Σύνολο ειδικών μορίων</t>
  </si>
  <si>
    <t>ΤΡΙΠΟΛΗΣ</t>
  </si>
  <si>
    <t>ΑΙΚΑΤΕΡΙΝΗ</t>
  </si>
  <si>
    <t>ΓΕΩΡΓΙΟΣ</t>
  </si>
  <si>
    <t>ΖΕΥΓΙΤΗ</t>
  </si>
  <si>
    <t>ΒΑΣΙΛΙΚΗ</t>
  </si>
  <si>
    <t>ΔΗΜΗΤΡΙΟΣ</t>
  </si>
  <si>
    <t>ΠΥΣΠΕ ΕΥΒΟΙΑΣ</t>
  </si>
  <si>
    <t>ΜΕΓ/ΛΗΣ</t>
  </si>
  <si>
    <t>ΑΝΔΡΕΑΣ</t>
  </si>
  <si>
    <t>ΙΩΑΝΝΗΣ</t>
  </si>
  <si>
    <t>ΓΙΑΝΝΙΚΗ</t>
  </si>
  <si>
    <t>ΣΤΕΡΓΙΟΣ</t>
  </si>
  <si>
    <t>ΚΩΝ/ΝΟΣ</t>
  </si>
  <si>
    <t>ΕΥΑΓΓΕΛΟΣ</t>
  </si>
  <si>
    <t>ΤΟΠΟΘΕΤΗΣΗ</t>
  </si>
  <si>
    <t>ΑΠΟΣΠΑΣΕΙΣ ΝΗΠΙΑΓΩΓΩΝ ΠΕ 60</t>
  </si>
  <si>
    <t>ΑΠΟΣΠΑΣΕΙΣ ΔΑΣΚΑΛΩΝ ΠΕ 70</t>
  </si>
  <si>
    <t>ΕΠΩΝΥΜΟ</t>
  </si>
  <si>
    <t>ΝΙΚΟΛΑΟΣ</t>
  </si>
  <si>
    <t>ΠΕ70</t>
  </si>
  <si>
    <t>ΑΘΑΝΑΣΙΑ</t>
  </si>
  <si>
    <t>ΑΘΑΝΑΣΙΟΣ</t>
  </si>
  <si>
    <t>ΜΑΡΙΑ</t>
  </si>
  <si>
    <t>ΑΝΑΣΤΑΣΙΟΣ</t>
  </si>
  <si>
    <t>ΑΓΓΕΛΙΚΗ</t>
  </si>
  <si>
    <t>ΒΟΡΕΙΑΣ ΚΥΝΟΥΡΙΑΣ</t>
  </si>
  <si>
    <t>ΕΛΙΣΑΒΕΤ</t>
  </si>
  <si>
    <t>Μόρια δυσμ. συνθ.</t>
  </si>
  <si>
    <t>ΣΧΟΛΙΚΗ ΜΟΝΑΔΑ ΛΕΙΤΟΥΡΓΙΚΗΣ ΥΠΕΡΑΡΙΘΜΙΑΣ</t>
  </si>
  <si>
    <t>ΟΝΟΜΑ</t>
  </si>
  <si>
    <t>ΠΑΤΡΩΝΥΜΟ</t>
  </si>
  <si>
    <t>Α.Μ.</t>
  </si>
  <si>
    <t>ΚΛΑΔΟΣ</t>
  </si>
  <si>
    <t>ΗΛΙΑΣ</t>
  </si>
  <si>
    <t xml:space="preserve">ΜΠΟΥΓΙΩΤΗ </t>
  </si>
  <si>
    <t xml:space="preserve">ΛΑΜΠΡΟΥ </t>
  </si>
  <si>
    <t xml:space="preserve">ΛΙΛΗΣ </t>
  </si>
  <si>
    <t>ΚΩΝΣΤΑΝΤΙΝΟΣ</t>
  </si>
  <si>
    <t xml:space="preserve">ΜΠΑΡΛΑ </t>
  </si>
  <si>
    <t>ΖΑΧΑΡΟΥΛΑ</t>
  </si>
  <si>
    <t xml:space="preserve">Σύνολο ΕΙΔΙΚΩΝ ΜΟΡΙΩΝ </t>
  </si>
  <si>
    <t>ΦΩΤΙΟΣ</t>
  </si>
  <si>
    <t xml:space="preserve">ΠΑΝΑΓΙΩΤΗΣ </t>
  </si>
  <si>
    <t>ΜΕΛΛΙΔΗ</t>
  </si>
  <si>
    <t>ΔΑΦΝΗ</t>
  </si>
  <si>
    <t>Β. ΚΥΝΟΥΡΙΑΣ</t>
  </si>
  <si>
    <t>4ο Δ. ΣΧ. ΤΡΙΠΟΛΗΣ</t>
  </si>
  <si>
    <t>ΛΑΠΠΑ</t>
  </si>
  <si>
    <t>Δ. ΣΧ. ΛΕΒΙΔΙΟΥ</t>
  </si>
  <si>
    <t>ΜΑΡΚΟΠΑΖΗ</t>
  </si>
  <si>
    <t>ΕΥΑΓΓΕΛΙΑ</t>
  </si>
  <si>
    <t>Δ. ΣΧ. ΛΕΩΝΙΔΙΟΥ</t>
  </si>
  <si>
    <t>Δ. ΣΧ. ΒΥΤΙΝΑΣ</t>
  </si>
  <si>
    <t>ΠΥΣΠΕ ΑΡΓΟΛΙΔΑΣ</t>
  </si>
  <si>
    <t>11ο Δ. ΣΧ. ΤΡΙΠΟΛΗΣ</t>
  </si>
  <si>
    <t>2ο ΝΗΠ. ΜΕΓ/ΛΗΣ</t>
  </si>
  <si>
    <t>ΔΗΜ. ΣΧΟΛΕΙΟ ΒΕΡΒΕΝΩΝ</t>
  </si>
  <si>
    <t>ΔΗΜ. ΣΧΟΛΕΙΟ ΑΣΤΡΟΥΣ</t>
  </si>
  <si>
    <t>ΔΗΜ. ΣΧΟΛΕΙΟ ΑΓ. ΑΝΔΡΕΑ -ΠΡΑΣΤΟΥ</t>
  </si>
  <si>
    <t>ΑΠΟΣΠΑΣΕΙΣ ΑΓΓΛΙΚΗΣ ΠΕ 06</t>
  </si>
  <si>
    <t>ΑΠΟΣΠΑΣΕΙΣ ΠΛΗΡΟΦΟΡΙΚΗΣ ΠΕ 86</t>
  </si>
  <si>
    <t>ΠΑΝΑΓΙΩΤΗΣ</t>
  </si>
  <si>
    <t xml:space="preserve">ΚΑΡΑΓΙΑΝΝΗ </t>
  </si>
  <si>
    <t>ΥΠΕΡΑΡΙΘΜΟΙ ΠΕ 70 1ης Ομάδας (με όμορη τη 2η)</t>
  </si>
  <si>
    <t>ΥΠΕΡΑΡΙΘΜΟΙ ΠΕ 70 4ης Ομάδας (με όμορη την 1η)</t>
  </si>
  <si>
    <t>ΠΕ 60</t>
  </si>
  <si>
    <t>ΠΟΛΥΧΡΟΝΟΠΟΥΛΟΥ</t>
  </si>
  <si>
    <t>611695</t>
  </si>
  <si>
    <t>ΝΗΠΙΑΓΩΓΕΙΟ ΒΛΑΧΟΚΕΡΑΣΙΑΣ</t>
  </si>
  <si>
    <t>ΠΕΤΡΟΠΟΥΛΟΣ</t>
  </si>
  <si>
    <t>ΥΠΕΡΑΡΙΘΜΟΙ ΠΕ 60  1ης Ομάδας (με όμορη τη 2η )</t>
  </si>
  <si>
    <t>ΔΙΑΘΕΣΗ ΔΠΕ ΑΡΚΑΔΙΑΣ</t>
  </si>
  <si>
    <t>ΚΑΤΣΙΚΕΡΟΣ</t>
  </si>
  <si>
    <t>ΜΑΡΙΝΗΣ</t>
  </si>
  <si>
    <t>ΠΕΤΡΟΠΟΥΛΟΥ</t>
  </si>
  <si>
    <t>7ο Δ. ΣΧ. ΤΡΙΠΟΛΗΣ</t>
  </si>
  <si>
    <t>ΘΕΟΔΩΡΑΚΟΠΟΥΛΟΥ</t>
  </si>
  <si>
    <t>ΝΙΚΟΛΕΤΤΑ</t>
  </si>
  <si>
    <t>5ο ΔΗΜ. ΣΧΟΛΕΙΟ ΤΡΙΠΟΛΗΣ</t>
  </si>
  <si>
    <t>ΚΑΡΚΟΥΛΗ</t>
  </si>
  <si>
    <t>ΓΙΑΝΝΟΥΛΑ</t>
  </si>
  <si>
    <t>1ο ΝΗΠ.  ΑΣΤΡΟΥΣ</t>
  </si>
  <si>
    <t>ΝΗΠ. ΔΟΛΙΑΝΩΝ</t>
  </si>
  <si>
    <t>ΥΠΕΡΑΡΙΘΜΟΙ ΠΕ 06  1ης Ομάδας (με όμορη τη 2η )</t>
  </si>
  <si>
    <t>ΠΕ 06</t>
  </si>
  <si>
    <t>4ο ΔΗΜ. ΣΧΟΛΕΙΟ ΤΡΙΠΟΛΗΣ</t>
  </si>
  <si>
    <t>ΥΠΕΡΑΡΙΘΜΟΙ ΠΕ60 4ης Ομάδας (με όμορη την 1η)</t>
  </si>
  <si>
    <t>ΛΑΓΟΥ</t>
  </si>
  <si>
    <t>ΕΛΕΝΗ</t>
  </si>
  <si>
    <t>Δ. ΣΧ. ΔΟΛΙΑΝΩΝ</t>
  </si>
  <si>
    <t>11ο ΔΗΜ. ΣΧΟΛΕΙΟ ΤΡΙΠΟΛΗΣ</t>
  </si>
  <si>
    <t>Δ. ΣΧ. ΤΥΡ/ΚΑΙΙΚΩΝ</t>
  </si>
  <si>
    <t>ΠΡΟΣΩΡΙΝΕΣ ΤΟΠΟΘΕΤΗΣΕΙΣ ΚΛΑΔΟΣ ΠΕ 60</t>
  </si>
  <si>
    <t>ΡΕΠΠΑ</t>
  </si>
  <si>
    <t>ΟΛΥΜΠΙΑ</t>
  </si>
  <si>
    <t>ΚΟΤΣΙΑ</t>
  </si>
  <si>
    <t>ΜΑΙΡΗ</t>
  </si>
  <si>
    <t>ΤΣΙΜΠΙΔΗ</t>
  </si>
  <si>
    <t>ΚΩΝ/ΝΑ</t>
  </si>
  <si>
    <t>ΧΡΥΣΟΥΛΑ</t>
  </si>
  <si>
    <t xml:space="preserve">ΚΥΡΙΜΗ </t>
  </si>
  <si>
    <t>ΖΑΦΕΙΡΗ</t>
  </si>
  <si>
    <t>ΘΕΟΔΩΡΑ</t>
  </si>
  <si>
    <t>ΚΑΡΑΜΕΣΟΥΤΗ</t>
  </si>
  <si>
    <t>ΣΩΤΗΡΙΟΣ</t>
  </si>
  <si>
    <t>ΧΡΗΣΤΟΣ</t>
  </si>
  <si>
    <t>7ο  ΔΗΜ. ΣΧΟΛΕΙΟ ΤΡΙΠΟΛΗΣ</t>
  </si>
  <si>
    <t>9ο  ΔΗΜ. ΣΧΟΛΕΙΟ ΤΡΙΠΟΛΗΣ</t>
  </si>
  <si>
    <t>ΚΟΥΛΟΥ</t>
  </si>
  <si>
    <t>ΕΜΜΑΝΟΥΗΛ</t>
  </si>
  <si>
    <t>ΚΑΡΛΗ</t>
  </si>
  <si>
    <t>ΠΑΡΑΣΚΕΥΗ</t>
  </si>
  <si>
    <t>ΧΡΙΣΤΟΣ</t>
  </si>
  <si>
    <t>ΔΗΜ. ΣΧΟΛΕΙΟ ΔΟΛΙΑΝΩΝ</t>
  </si>
  <si>
    <t>ΧΑΜΠΥΛΩΜΑΤΗ</t>
  </si>
  <si>
    <t>ΠΑΠΑΓΕΩΡΓΙΟΥ</t>
  </si>
  <si>
    <t>ΠΕ60</t>
  </si>
  <si>
    <t>ΚΑΝΕΛΛΟΠΟΥΛΟΥ</t>
  </si>
  <si>
    <t>ΞΕΦΤΕΡΗ</t>
  </si>
  <si>
    <t>ΕΥΔΟΚΙΑ</t>
  </si>
  <si>
    <t>ΥΠΕΡΑΡΙΘΜΟΙ ΠΕ60 3ης Ομάδας (με όμορη την 2η)</t>
  </si>
  <si>
    <t>ΜΥΛΩΝΑ</t>
  </si>
  <si>
    <t>ΕΛΕΥΘΕΡΙΑ</t>
  </si>
  <si>
    <t>ΕΛΕΥΘΕΡΙΟΣ</t>
  </si>
  <si>
    <t>ΝΗΠΙΑΓΩΓΕΙΟ ΛΑΓΚΑΔΙΩΝ</t>
  </si>
  <si>
    <t>ΔΗΜ. ΣΧΟΛΕΙΟ ΤΡΟΠΑΙΩΝ</t>
  </si>
  <si>
    <t>ΝΤΟΥΠΑ</t>
  </si>
  <si>
    <t>ΠΥΣΠΕ ΚΕΡΚΥΡΑΣ</t>
  </si>
  <si>
    <t>ΠΑΝΑΓΩΤΟΥΝΗ</t>
  </si>
  <si>
    <t>ΣΟΦΙΑ</t>
  </si>
  <si>
    <t>ΓΚΑΖΔΑΡΗ</t>
  </si>
  <si>
    <t>ΑΝΝΑ</t>
  </si>
  <si>
    <t>ΝΗΠΙΑΓΩΓΕΙΟ ΛΕΒΙΔΙΟΥ</t>
  </si>
  <si>
    <t>ΝΗΠΙΑΓΩΓΕΙΟ ΤΕΓΕΑΣ</t>
  </si>
  <si>
    <t>ΣΤΑΥΡΟΥΛΑ</t>
  </si>
  <si>
    <t>ΠΥΣΠΕ Α΄ΠΕΙΡΑΙΑ</t>
  </si>
  <si>
    <t>ΓΟΡΤΥΝΙΑΣ</t>
  </si>
  <si>
    <t>ΑΠΟΣΤΟΛΟΣ</t>
  </si>
  <si>
    <t>ΠΥΣΠΕ ΔΥΤ. ΑΤΤΙΚΗΣ</t>
  </si>
  <si>
    <t>ΑΠΟΣΠΑΣΕΙΣ ΔΑΣΚΑΛΩΝ ΠΕ 71/ΠΕ 70.ΕΑΕ</t>
  </si>
  <si>
    <t>ΑΝΤΩΝΙΟΣ</t>
  </si>
  <si>
    <t>585305</t>
  </si>
  <si>
    <t>ΖΑΦΕΙΡΟΠΟΥΛΟΥ</t>
  </si>
  <si>
    <t>ΠΑΥΛΟΣ</t>
  </si>
  <si>
    <t>ΜΑΤΣΑΚΑ</t>
  </si>
  <si>
    <t>ΕΙΡΗΝΗ</t>
  </si>
  <si>
    <t>Τ.Ε. Δ. ΣΧ. ΑΣΤΡΟΥΣ</t>
  </si>
  <si>
    <t xml:space="preserve">ΔΕΝ ΑΠΟΣΠΑΤΑΙ (ΔΕΝ ΥΠΑΡΧΕΙ ΛΕΙΤΟΥΡΓΙΚΟ ΚΕΝΟ) </t>
  </si>
  <si>
    <t>713811</t>
  </si>
  <si>
    <t>ΣΤΕΛΛΑ</t>
  </si>
  <si>
    <t>Τ.Ε. 11ου Δ. ΣΧ. ΤΡΙΠΟΛΗΣ</t>
  </si>
  <si>
    <t>13ο ΝΗΠ. ΤΡΙΠΟΛΗΣ</t>
  </si>
  <si>
    <t>ΒΛΑΧΟΥ</t>
  </si>
  <si>
    <t>ΞΙΑΡΧΟΥ</t>
  </si>
  <si>
    <t>3ο ΝΗΠ. ΜΕΓ/ΛΗΣ</t>
  </si>
  <si>
    <t>ΑΠΟΣΠΑΣΕΙΣ ΕΙΚΑΣΤΙΚΩΝ ΠΕ 08</t>
  </si>
  <si>
    <t>ΣΑΓΚΙΩΤΗ</t>
  </si>
  <si>
    <t>713397</t>
  </si>
  <si>
    <t xml:space="preserve">ΡΕΝΤΟΥΛΗ </t>
  </si>
  <si>
    <t>ΑΝΑΣΤΑΣΙΑ</t>
  </si>
  <si>
    <t>ΝΗΠ. ΒΕΡΒΕΝΩΝ</t>
  </si>
  <si>
    <t>2ο ΝΗΠ. ΑΣΤΡΟΥΣ</t>
  </si>
  <si>
    <t>ΚΟΨΙΑΥΤΗ</t>
  </si>
  <si>
    <t>ΙΩΑΝΝΑ</t>
  </si>
  <si>
    <t>596866</t>
  </si>
  <si>
    <t>Δ. ΣΧ. ΠΑΡΑΛΙΟΥ ΑΣΤΡΟΥΣ</t>
  </si>
  <si>
    <t>10ο Δ. ΣΧ. ΤΡΙΠΟΛΗΣ</t>
  </si>
  <si>
    <t>4ο ΝΗΠ. ΤΡΙΠΟΛΗΣ</t>
  </si>
  <si>
    <t>ΝΗΠ. ΠΑΡΑΛΙΟΥ ΑΣΤΡΟΥΣ</t>
  </si>
  <si>
    <t>8ο Δ. ΣΧ. ΤΡΙΠΟΛΗΣ</t>
  </si>
  <si>
    <t>ΕΙΔΙΚΟ Δ. ΣΧ. ΤΡΙΠΟΛΗΣ</t>
  </si>
  <si>
    <t>599804</t>
  </si>
  <si>
    <t>12ο Δ. ΣΧ. ΤΡΙΠΟΛΗΣ</t>
  </si>
  <si>
    <t>6ο Δ. ΣΧ. ΤΡΙΠΟΛΗΣ</t>
  </si>
  <si>
    <t>ΣΑΜΑΡΤΖΗ</t>
  </si>
  <si>
    <t>ΒΑΣΙΛΕΙΟΣ</t>
  </si>
  <si>
    <t>Δ. ΣΧ. ΝΕΣΤΑΝΗΣ</t>
  </si>
  <si>
    <t>4ο Δ. ΣΧ. ΜΕΓΑΛΟΠΟΛΗΣ</t>
  </si>
  <si>
    <t>2ο Δ. ΣΧ. ΤΡΙΠΟΛΗΣ</t>
  </si>
  <si>
    <t>Δ. ΣΧ. ΒΛΑΧΟΚΕΡΑΣΙΑΣ</t>
  </si>
  <si>
    <t>12ο ΝΗΠ. ΤΡΙΠΟΛΗΣ</t>
  </si>
  <si>
    <t>ΝΗΠ. ΤΡΟΠΑΙΩΝ</t>
  </si>
  <si>
    <t>1ο ΝΗΠ. ΜΕΓ/ΛΗΣ</t>
  </si>
  <si>
    <t>Οργανική θέση/θέση τοποθέτησης</t>
  </si>
  <si>
    <t>714595</t>
  </si>
  <si>
    <t>ΠΑΝΑΓΟΠΟΥΛΟΥ</t>
  </si>
  <si>
    <t>ΔΕΣΠΟΙΝΑ</t>
  </si>
  <si>
    <t>ΝΗΠ. ΤΕΓΕΑΣ</t>
  </si>
  <si>
    <t xml:space="preserve">ΚΟΥΣΟΥΡΗ </t>
  </si>
  <si>
    <t>714766</t>
  </si>
  <si>
    <t>ΝΗΠ. ΒΥΤΙΝΑΣ</t>
  </si>
  <si>
    <t>ΜΠΕΚΙΑΡΗ</t>
  </si>
  <si>
    <t>ΑΔΑΜΑΝΤΙΑ</t>
  </si>
  <si>
    <t>ΣΠΥΡΙΔΩΝ</t>
  </si>
  <si>
    <t>Δ. ΣΧ. ΔΗΜΗΤΣΑΝΑΣ</t>
  </si>
  <si>
    <t>718318</t>
  </si>
  <si>
    <t>1ο Δ. ΣΧ. ΤΡΙΠΟΛΗΣ</t>
  </si>
  <si>
    <t>ΘΕΟΔΟΣΟΠΟΥΛΟΥ</t>
  </si>
  <si>
    <t>Δ. ΣΧ. ΤΥΡΟΥ</t>
  </si>
  <si>
    <t>3ο Δ. ΣΧ.  ΜΕΓΑΛΟΠΟΛΗΣ</t>
  </si>
  <si>
    <t xml:space="preserve">ΛΙΑΚΟΠΟΥΛΟΥ </t>
  </si>
  <si>
    <t>ΕΥΓΕΝΕΙΑ</t>
  </si>
  <si>
    <t>ΔΕΝ ΑΠΟΣΠΑΤΑΙ (ΕΝΤΟΣ ΤΡΙΠΟΛΗΣ)</t>
  </si>
  <si>
    <t>ΝΗΠ. ΤΥΡΟΥ</t>
  </si>
  <si>
    <t>ΜΙΛΗ</t>
  </si>
  <si>
    <t>ΠΑΝΑΓΙΩΤΑ</t>
  </si>
  <si>
    <t>608262</t>
  </si>
  <si>
    <t>7ο ΝΗΠ. ΤΡΙΠΟΛΗΣ</t>
  </si>
  <si>
    <t>14ο ΝΗΠ. ΤΡΙΠΟΛΗΣ</t>
  </si>
  <si>
    <t>ΝΗΠ.ΤΕΓΕΑΣ</t>
  </si>
  <si>
    <t xml:space="preserve">ΠΡΟΧΕΙΡΑ ΠΥΣΠΕ 13/08-08-2022 (Θέμα 3ο) </t>
  </si>
  <si>
    <t xml:space="preserve">Δ. ΣΧ. ΑΣΤΡΟΥΣ </t>
  </si>
  <si>
    <t xml:space="preserve"> ΠΥΣΠΕ 13/08-08-2022  (Θέμα 1ο) </t>
  </si>
  <si>
    <t xml:space="preserve"> ΠΥΣΠΕ 13/08-08-2022  (Θέμα 2ο)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</si>
</sst>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8]General"/>
  </numFmts>
  <fonts count="19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9"/>
      <name val="Arial"/>
      <family val="2"/>
      <charset val="161"/>
    </font>
    <font>
      <sz val="10"/>
      <color rgb="FF000000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8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rgb="FF000000"/>
      <name val="Calibri"/>
      <family val="2"/>
      <charset val="161"/>
      <scheme val="minor"/>
    </font>
    <font>
      <sz val="9"/>
      <color rgb="FF000000"/>
      <name val="Arial"/>
      <family val="2"/>
      <charset val="16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0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textRotation="90" wrapText="1"/>
    </xf>
    <xf numFmtId="16" fontId="1" fillId="2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164" fontId="10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16" fillId="3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textRotation="90"/>
    </xf>
    <xf numFmtId="0" fontId="0" fillId="0" borderId="0" xfId="0" applyAlignment="1">
      <alignment vertical="center" textRotation="90" wrapText="1"/>
    </xf>
    <xf numFmtId="0" fontId="17" fillId="0" borderId="0" xfId="0" applyFont="1" applyAlignment="1">
      <alignment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wrapText="1" readingOrder="1"/>
    </xf>
    <xf numFmtId="0" fontId="9" fillId="0" borderId="1" xfId="1" applyFont="1" applyBorder="1" applyAlignment="1">
      <alignment horizontal="center" vertical="center" textRotation="90" wrapText="1" readingOrder="1"/>
    </xf>
    <xf numFmtId="0" fontId="9" fillId="2" borderId="1" xfId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textRotation="90"/>
    </xf>
    <xf numFmtId="0" fontId="17" fillId="2" borderId="1" xfId="0" applyFont="1" applyFill="1" applyBorder="1" applyAlignment="1">
      <alignment vertical="center" textRotation="90"/>
    </xf>
    <xf numFmtId="0" fontId="10" fillId="2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textRotation="90"/>
    </xf>
    <xf numFmtId="0" fontId="17" fillId="0" borderId="4" xfId="0" applyFont="1" applyBorder="1" applyAlignment="1">
      <alignment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textRotation="90" wrapText="1" readingOrder="1"/>
    </xf>
    <xf numFmtId="0" fontId="9" fillId="0" borderId="6" xfId="1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wrapText="1" readingOrder="1"/>
    </xf>
    <xf numFmtId="0" fontId="9" fillId="4" borderId="1" xfId="1" applyFont="1" applyFill="1" applyBorder="1" applyAlignment="1">
      <alignment horizontal="center" vertical="center" textRotation="90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 readingOrder="1"/>
    </xf>
    <xf numFmtId="0" fontId="9" fillId="0" borderId="1" xfId="1" applyFont="1" applyFill="1" applyBorder="1" applyAlignment="1">
      <alignment horizontal="center" vertical="center" textRotation="90" wrapText="1" readingOrder="1"/>
    </xf>
    <xf numFmtId="0" fontId="0" fillId="0" borderId="1" xfId="0" applyBorder="1" applyAlignment="1">
      <alignment horizontal="center" vertical="center" textRotation="90" wrapText="1"/>
    </xf>
    <xf numFmtId="0" fontId="9" fillId="2" borderId="1" xfId="1" applyFont="1" applyFill="1" applyBorder="1" applyAlignment="1">
      <alignment horizontal="center" vertical="center" textRotation="90" wrapText="1" readingOrder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5" tint="0.39997558519241921"/>
  </sheetPr>
  <dimension ref="A1:X8"/>
  <sheetViews>
    <sheetView zoomScaleNormal="100" workbookViewId="0">
      <selection activeCell="U5" sqref="U5"/>
    </sheetView>
  </sheetViews>
  <sheetFormatPr defaultColWidth="9.140625" defaultRowHeight="12.75" x14ac:dyDescent="0.25"/>
  <cols>
    <col min="1" max="1" width="4.7109375" style="25" customWidth="1"/>
    <col min="2" max="2" width="17.140625" style="25" customWidth="1"/>
    <col min="3" max="3" width="13.5703125" style="25" customWidth="1"/>
    <col min="4" max="4" width="4.7109375" style="38" customWidth="1"/>
    <col min="5" max="5" width="4.28515625" style="101" customWidth="1"/>
    <col min="6" max="6" width="5.5703125" style="101" customWidth="1"/>
    <col min="7" max="7" width="5.140625" style="25" customWidth="1"/>
    <col min="8" max="8" width="4.42578125" style="25" customWidth="1"/>
    <col min="9" max="9" width="5.140625" style="25" customWidth="1"/>
    <col min="10" max="10" width="8" style="25" customWidth="1"/>
    <col min="11" max="11" width="4" style="25" customWidth="1"/>
    <col min="12" max="12" width="3.42578125" style="25" customWidth="1"/>
    <col min="13" max="13" width="8.5703125" style="25" customWidth="1"/>
    <col min="14" max="14" width="5.28515625" style="38" customWidth="1"/>
    <col min="15" max="15" width="5" style="25" customWidth="1"/>
    <col min="16" max="16" width="6" style="38" customWidth="1"/>
    <col min="17" max="17" width="4.28515625" style="25" customWidth="1"/>
    <col min="18" max="18" width="7.7109375" style="25" customWidth="1"/>
    <col min="19" max="19" width="17.7109375" style="25" customWidth="1"/>
    <col min="20" max="20" width="13.85546875" style="25" customWidth="1"/>
    <col min="21" max="16384" width="9.140625" style="25"/>
  </cols>
  <sheetData>
    <row r="1" spans="1:24" ht="44.25" customHeight="1" x14ac:dyDescent="0.25">
      <c r="A1" s="105" t="s">
        <v>76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4" ht="108.75" customHeight="1" x14ac:dyDescent="0.25">
      <c r="A2" s="20" t="s">
        <v>0</v>
      </c>
      <c r="B2" s="35" t="s">
        <v>33</v>
      </c>
      <c r="C2" s="35" t="s">
        <v>45</v>
      </c>
      <c r="D2" s="36" t="s">
        <v>1</v>
      </c>
      <c r="E2" s="103" t="s">
        <v>2</v>
      </c>
      <c r="F2" s="103" t="s">
        <v>3</v>
      </c>
      <c r="G2" s="36" t="s">
        <v>4</v>
      </c>
      <c r="H2" s="36" t="s">
        <v>5</v>
      </c>
      <c r="I2" s="36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7" t="s">
        <v>30</v>
      </c>
    </row>
    <row r="3" spans="1:24" ht="99" customHeight="1" x14ac:dyDescent="0.25">
      <c r="A3" s="1">
        <v>1</v>
      </c>
      <c r="B3" s="1" t="s">
        <v>88</v>
      </c>
      <c r="C3" s="1" t="s">
        <v>89</v>
      </c>
      <c r="D3" s="28" t="s">
        <v>21</v>
      </c>
      <c r="E3" s="98">
        <v>205262</v>
      </c>
      <c r="F3" s="104" t="s">
        <v>62</v>
      </c>
      <c r="G3" s="1">
        <v>19</v>
      </c>
      <c r="H3" s="1">
        <v>7</v>
      </c>
      <c r="I3" s="1">
        <v>6</v>
      </c>
      <c r="J3" s="1">
        <v>24.375</v>
      </c>
      <c r="K3" s="1">
        <v>4</v>
      </c>
      <c r="L3" s="1">
        <v>11</v>
      </c>
      <c r="M3" s="1">
        <f>SUM(J3,K3,L3)</f>
        <v>39.375</v>
      </c>
      <c r="N3" s="28" t="s">
        <v>152</v>
      </c>
      <c r="O3" s="1">
        <v>4</v>
      </c>
      <c r="P3" s="28" t="s">
        <v>152</v>
      </c>
      <c r="Q3" s="1">
        <v>10</v>
      </c>
      <c r="R3" s="1">
        <f>SUM(M3+O3)</f>
        <v>43.375</v>
      </c>
      <c r="S3" s="1" t="s">
        <v>68</v>
      </c>
    </row>
    <row r="4" spans="1:24" ht="99" customHeight="1" x14ac:dyDescent="0.25">
      <c r="A4" s="1">
        <v>2</v>
      </c>
      <c r="B4" s="1" t="s">
        <v>216</v>
      </c>
      <c r="C4" s="1" t="s">
        <v>217</v>
      </c>
      <c r="D4" s="28" t="s">
        <v>28</v>
      </c>
      <c r="E4" s="98">
        <v>215539</v>
      </c>
      <c r="F4" s="104" t="s">
        <v>91</v>
      </c>
      <c r="G4" s="1">
        <v>16</v>
      </c>
      <c r="H4" s="1">
        <v>9</v>
      </c>
      <c r="I4" s="1">
        <v>15</v>
      </c>
      <c r="J4" s="1">
        <v>20.25</v>
      </c>
      <c r="K4" s="1">
        <v>4</v>
      </c>
      <c r="L4" s="1">
        <v>5</v>
      </c>
      <c r="M4" s="1">
        <f>SUM(J4,K4,L4)</f>
        <v>29.25</v>
      </c>
      <c r="N4" s="28" t="s">
        <v>16</v>
      </c>
      <c r="O4" s="1"/>
      <c r="P4" s="28"/>
      <c r="Q4" s="1"/>
      <c r="R4" s="1">
        <f>SUM(M4+O4)</f>
        <v>29.25</v>
      </c>
      <c r="S4" s="1" t="s">
        <v>163</v>
      </c>
    </row>
    <row r="5" spans="1:24" ht="101.25" customHeight="1" x14ac:dyDescent="0.2">
      <c r="A5" s="1">
        <v>3</v>
      </c>
      <c r="B5" s="89" t="s">
        <v>168</v>
      </c>
      <c r="C5" s="89" t="s">
        <v>20</v>
      </c>
      <c r="D5" s="90" t="s">
        <v>24</v>
      </c>
      <c r="E5" s="102">
        <v>205110</v>
      </c>
      <c r="F5" s="98" t="s">
        <v>70</v>
      </c>
      <c r="G5" s="89">
        <v>18</v>
      </c>
      <c r="H5" s="89">
        <v>3</v>
      </c>
      <c r="I5" s="89">
        <v>23</v>
      </c>
      <c r="J5" s="1">
        <v>22.5</v>
      </c>
      <c r="K5" s="1">
        <v>0</v>
      </c>
      <c r="L5" s="1">
        <v>0</v>
      </c>
      <c r="M5" s="1">
        <v>22.5</v>
      </c>
      <c r="N5" s="28" t="s">
        <v>16</v>
      </c>
      <c r="O5" s="1">
        <v>4</v>
      </c>
      <c r="P5" s="28"/>
      <c r="Q5" s="1">
        <v>0</v>
      </c>
      <c r="R5" s="1">
        <f>SUM(M5+O5)</f>
        <v>26.5</v>
      </c>
      <c r="S5" s="33" t="s">
        <v>218</v>
      </c>
      <c r="X5" s="37"/>
    </row>
    <row r="6" spans="1:24" ht="148.5" customHeight="1" x14ac:dyDescent="0.25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24" x14ac:dyDescent="0.25">
      <c r="D7" s="25"/>
    </row>
    <row r="8" spans="1:24" x14ac:dyDescent="0.25">
      <c r="D8" s="25"/>
    </row>
  </sheetData>
  <autoFilter ref="A2:X2" xr:uid="{00000000-0009-0000-0000-000000000000}">
    <sortState xmlns:xlrd2="http://schemas.microsoft.com/office/spreadsheetml/2017/richdata2" ref="A3:X5">
      <sortCondition descending="1" ref="R2"/>
    </sortState>
  </autoFilter>
  <mergeCells count="2">
    <mergeCell ref="A1:S1"/>
    <mergeCell ref="B6:M6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theme="9" tint="0.59999389629810485"/>
  </sheetPr>
  <dimension ref="A1:U9"/>
  <sheetViews>
    <sheetView topLeftCell="A7" zoomScaleNormal="100" workbookViewId="0">
      <selection activeCell="U11" sqref="U11:U12"/>
    </sheetView>
  </sheetViews>
  <sheetFormatPr defaultColWidth="9.140625" defaultRowHeight="12.75" x14ac:dyDescent="0.25"/>
  <cols>
    <col min="1" max="1" width="3.85546875" style="25" customWidth="1"/>
    <col min="2" max="2" width="16.7109375" style="25" customWidth="1"/>
    <col min="3" max="3" width="12" style="25" customWidth="1"/>
    <col min="4" max="4" width="4" style="38" customWidth="1"/>
    <col min="5" max="5" width="3.42578125" style="38" customWidth="1"/>
    <col min="6" max="6" width="5.7109375" style="101" customWidth="1"/>
    <col min="7" max="7" width="4" style="25" customWidth="1"/>
    <col min="8" max="9" width="3.5703125" style="25" customWidth="1"/>
    <col min="10" max="10" width="7.7109375" style="25" customWidth="1"/>
    <col min="11" max="11" width="4" style="25" customWidth="1"/>
    <col min="12" max="12" width="4.28515625" style="25" customWidth="1"/>
    <col min="13" max="13" width="7.7109375" style="25" customWidth="1"/>
    <col min="14" max="14" width="5.140625" style="38" customWidth="1"/>
    <col min="15" max="15" width="3.42578125" style="25" customWidth="1"/>
    <col min="16" max="16" width="5.28515625" style="38" customWidth="1"/>
    <col min="17" max="17" width="3.5703125" style="25" customWidth="1"/>
    <col min="18" max="18" width="7.5703125" style="25" customWidth="1"/>
    <col min="19" max="19" width="18.5703125" style="25" customWidth="1"/>
    <col min="20" max="20" width="9.140625" style="25"/>
    <col min="21" max="21" width="16.85546875" style="25" customWidth="1"/>
    <col min="22" max="16384" width="9.140625" style="25"/>
  </cols>
  <sheetData>
    <row r="1" spans="1:21" ht="34.5" customHeight="1" x14ac:dyDescent="0.25">
      <c r="A1" s="105" t="s">
        <v>31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1" ht="111" customHeight="1" x14ac:dyDescent="0.25">
      <c r="A2" s="26" t="s">
        <v>0</v>
      </c>
      <c r="B2" s="20" t="s">
        <v>33</v>
      </c>
      <c r="C2" s="20" t="s">
        <v>45</v>
      </c>
      <c r="D2" s="2" t="s">
        <v>1</v>
      </c>
      <c r="E2" s="2" t="s">
        <v>2</v>
      </c>
      <c r="F2" s="34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7" t="s">
        <v>30</v>
      </c>
    </row>
    <row r="3" spans="1:21" ht="111.75" customHeight="1" x14ac:dyDescent="0.25">
      <c r="A3" s="1">
        <v>1</v>
      </c>
      <c r="B3" s="1" t="s">
        <v>174</v>
      </c>
      <c r="C3" s="1" t="s">
        <v>175</v>
      </c>
      <c r="D3" s="28" t="s">
        <v>18</v>
      </c>
      <c r="E3" s="66" t="s">
        <v>187</v>
      </c>
      <c r="F3" s="98" t="s">
        <v>176</v>
      </c>
      <c r="G3" s="65">
        <v>26</v>
      </c>
      <c r="H3" s="65">
        <v>8</v>
      </c>
      <c r="I3" s="65">
        <v>1</v>
      </c>
      <c r="J3" s="1">
        <v>38.33</v>
      </c>
      <c r="K3" s="1">
        <v>4</v>
      </c>
      <c r="L3" s="1">
        <v>0</v>
      </c>
      <c r="M3" s="1">
        <f t="shared" ref="M3:M9" si="0">SUM(J3,K3,L3)</f>
        <v>42.33</v>
      </c>
      <c r="N3" s="97" t="s">
        <v>41</v>
      </c>
      <c r="O3" s="67">
        <v>4</v>
      </c>
      <c r="P3" s="97" t="s">
        <v>41</v>
      </c>
      <c r="Q3" s="67">
        <v>10</v>
      </c>
      <c r="R3" s="1">
        <f>SUM(M3,O3,Q3)</f>
        <v>56.33</v>
      </c>
      <c r="S3" s="1" t="s">
        <v>163</v>
      </c>
    </row>
    <row r="4" spans="1:21" s="29" customFormat="1" ht="111" customHeight="1" x14ac:dyDescent="0.25">
      <c r="A4" s="1">
        <v>2</v>
      </c>
      <c r="B4" s="1" t="s">
        <v>201</v>
      </c>
      <c r="C4" s="1" t="s">
        <v>202</v>
      </c>
      <c r="D4" s="28" t="s">
        <v>25</v>
      </c>
      <c r="E4" s="28">
        <v>595686</v>
      </c>
      <c r="F4" s="98" t="s">
        <v>203</v>
      </c>
      <c r="G4" s="1">
        <v>21</v>
      </c>
      <c r="H4" s="1">
        <v>0</v>
      </c>
      <c r="I4" s="1">
        <v>1</v>
      </c>
      <c r="J4" s="1">
        <v>27</v>
      </c>
      <c r="K4" s="1">
        <v>4</v>
      </c>
      <c r="L4" s="1">
        <v>11</v>
      </c>
      <c r="M4" s="1">
        <f t="shared" si="0"/>
        <v>42</v>
      </c>
      <c r="N4" s="28" t="s">
        <v>16</v>
      </c>
      <c r="O4" s="1">
        <v>4</v>
      </c>
      <c r="P4" s="28"/>
      <c r="Q4" s="1"/>
      <c r="R4" s="1">
        <f>SUM(M4,O4)</f>
        <v>46</v>
      </c>
      <c r="S4" s="1" t="s">
        <v>223</v>
      </c>
      <c r="T4" s="25"/>
      <c r="U4" s="25"/>
    </row>
    <row r="5" spans="1:21" ht="111" customHeight="1" x14ac:dyDescent="0.25">
      <c r="A5" s="1">
        <v>3</v>
      </c>
      <c r="B5" s="65" t="s">
        <v>178</v>
      </c>
      <c r="C5" s="65" t="s">
        <v>179</v>
      </c>
      <c r="D5" s="66" t="s">
        <v>39</v>
      </c>
      <c r="E5" s="66" t="s">
        <v>180</v>
      </c>
      <c r="F5" s="95" t="s">
        <v>198</v>
      </c>
      <c r="G5" s="65">
        <v>20</v>
      </c>
      <c r="H5" s="65">
        <v>0</v>
      </c>
      <c r="I5" s="65">
        <v>2</v>
      </c>
      <c r="J5" s="1">
        <v>25</v>
      </c>
      <c r="K5" s="1">
        <v>4</v>
      </c>
      <c r="L5" s="1">
        <v>11</v>
      </c>
      <c r="M5" s="1">
        <f t="shared" si="0"/>
        <v>40</v>
      </c>
      <c r="N5" s="28" t="s">
        <v>16</v>
      </c>
      <c r="O5" s="1">
        <v>4</v>
      </c>
      <c r="P5" s="28"/>
      <c r="Q5" s="1"/>
      <c r="R5" s="1">
        <f>SUM(M5,O5,Q5)</f>
        <v>44</v>
      </c>
      <c r="S5" s="1" t="s">
        <v>224</v>
      </c>
    </row>
    <row r="6" spans="1:21" ht="98.25" customHeight="1" x14ac:dyDescent="0.25">
      <c r="A6" s="1">
        <v>4</v>
      </c>
      <c r="B6" s="1" t="s">
        <v>63</v>
      </c>
      <c r="C6" s="1" t="s">
        <v>42</v>
      </c>
      <c r="D6" s="28" t="s">
        <v>21</v>
      </c>
      <c r="E6" s="28">
        <v>611715</v>
      </c>
      <c r="F6" s="98" t="s">
        <v>71</v>
      </c>
      <c r="G6" s="1">
        <v>16</v>
      </c>
      <c r="H6" s="1">
        <v>6</v>
      </c>
      <c r="I6" s="1">
        <v>28</v>
      </c>
      <c r="J6" s="1">
        <v>19.875</v>
      </c>
      <c r="K6" s="1">
        <v>4</v>
      </c>
      <c r="L6" s="1">
        <v>5</v>
      </c>
      <c r="M6" s="1">
        <f t="shared" si="0"/>
        <v>28.875</v>
      </c>
      <c r="N6" s="28" t="s">
        <v>16</v>
      </c>
      <c r="O6" s="1">
        <v>4</v>
      </c>
      <c r="P6" s="28"/>
      <c r="Q6" s="1"/>
      <c r="R6" s="1">
        <f>SUM(M6,O6)</f>
        <v>32.875</v>
      </c>
      <c r="S6" s="1" t="s">
        <v>163</v>
      </c>
    </row>
    <row r="7" spans="1:21" ht="123.75" customHeight="1" x14ac:dyDescent="0.25">
      <c r="A7" s="1">
        <v>5</v>
      </c>
      <c r="B7" s="1" t="s">
        <v>220</v>
      </c>
      <c r="C7" s="1" t="s">
        <v>221</v>
      </c>
      <c r="D7" s="28" t="s">
        <v>28</v>
      </c>
      <c r="E7" s="66" t="s">
        <v>222</v>
      </c>
      <c r="F7" s="98" t="s">
        <v>203</v>
      </c>
      <c r="G7" s="65">
        <v>21</v>
      </c>
      <c r="H7" s="65">
        <v>6</v>
      </c>
      <c r="I7" s="65">
        <v>6</v>
      </c>
      <c r="J7" s="1">
        <v>28</v>
      </c>
      <c r="K7" s="1">
        <v>0</v>
      </c>
      <c r="L7" s="1">
        <v>0</v>
      </c>
      <c r="M7" s="1">
        <f t="shared" si="0"/>
        <v>28</v>
      </c>
      <c r="N7" s="28" t="s">
        <v>16</v>
      </c>
      <c r="O7" s="1">
        <v>4</v>
      </c>
      <c r="P7" s="28"/>
      <c r="Q7" s="1"/>
      <c r="R7" s="1">
        <f>SUM(M7,O7)</f>
        <v>32</v>
      </c>
      <c r="S7" s="1" t="s">
        <v>163</v>
      </c>
    </row>
    <row r="8" spans="1:21" ht="117" customHeight="1" x14ac:dyDescent="0.25">
      <c r="A8" s="1">
        <v>6</v>
      </c>
      <c r="B8" s="1" t="s">
        <v>169</v>
      </c>
      <c r="C8" s="1" t="s">
        <v>20</v>
      </c>
      <c r="D8" s="28" t="s">
        <v>21</v>
      </c>
      <c r="E8" s="66" t="s">
        <v>180</v>
      </c>
      <c r="F8" s="98" t="s">
        <v>170</v>
      </c>
      <c r="G8" s="65">
        <v>21</v>
      </c>
      <c r="H8" s="65">
        <v>0</v>
      </c>
      <c r="I8" s="65">
        <v>1</v>
      </c>
      <c r="J8" s="1">
        <v>27</v>
      </c>
      <c r="K8" s="1">
        <v>0</v>
      </c>
      <c r="L8" s="1">
        <v>0</v>
      </c>
      <c r="M8" s="1">
        <f t="shared" si="0"/>
        <v>27</v>
      </c>
      <c r="N8" s="28" t="s">
        <v>16</v>
      </c>
      <c r="O8" s="1">
        <v>4</v>
      </c>
      <c r="P8" s="28"/>
      <c r="Q8" s="1"/>
      <c r="R8" s="1">
        <f>SUM(M8,O8)</f>
        <v>31</v>
      </c>
      <c r="S8" s="1" t="s">
        <v>225</v>
      </c>
    </row>
    <row r="9" spans="1:21" ht="106.5" customHeight="1" x14ac:dyDescent="0.25">
      <c r="A9" s="1">
        <v>7</v>
      </c>
      <c r="B9" s="1" t="s">
        <v>204</v>
      </c>
      <c r="C9" s="1" t="s">
        <v>93</v>
      </c>
      <c r="D9" s="61" t="s">
        <v>25</v>
      </c>
      <c r="E9" s="66" t="s">
        <v>205</v>
      </c>
      <c r="F9" s="95" t="s">
        <v>206</v>
      </c>
      <c r="G9" s="65">
        <v>10</v>
      </c>
      <c r="H9" s="65">
        <v>1</v>
      </c>
      <c r="I9" s="65">
        <v>2</v>
      </c>
      <c r="J9" s="1">
        <v>10.125</v>
      </c>
      <c r="K9" s="1">
        <v>4</v>
      </c>
      <c r="L9" s="1">
        <v>5</v>
      </c>
      <c r="M9" s="1">
        <f t="shared" si="0"/>
        <v>19.125</v>
      </c>
      <c r="N9" s="28"/>
      <c r="O9" s="1"/>
      <c r="P9" s="28"/>
      <c r="Q9" s="1"/>
      <c r="R9" s="1">
        <f>SUM(M9,O9)</f>
        <v>19.125</v>
      </c>
      <c r="S9" s="1" t="s">
        <v>163</v>
      </c>
    </row>
  </sheetData>
  <autoFilter ref="A2:W2" xr:uid="{00000000-0009-0000-0000-000001000000}">
    <sortState xmlns:xlrd2="http://schemas.microsoft.com/office/spreadsheetml/2017/richdata2" ref="A3:U10">
      <sortCondition descending="1" ref="R2"/>
    </sortState>
  </autoFilter>
  <mergeCells count="1">
    <mergeCell ref="A1:S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/>
  <dimension ref="A1:AZ7"/>
  <sheetViews>
    <sheetView tabSelected="1" topLeftCell="D1" zoomScaleNormal="100" workbookViewId="0">
      <selection activeCell="AI12" sqref="AI12"/>
    </sheetView>
  </sheetViews>
  <sheetFormatPr defaultColWidth="9.140625" defaultRowHeight="12.75" x14ac:dyDescent="0.25"/>
  <cols>
    <col min="1" max="1" width="4.140625" style="25" customWidth="1"/>
    <col min="2" max="2" width="17.7109375" style="25" customWidth="1"/>
    <col min="3" max="3" width="11.28515625" style="25" customWidth="1"/>
    <col min="4" max="5" width="3.7109375" style="38" customWidth="1"/>
    <col min="6" max="6" width="5" style="49" customWidth="1"/>
    <col min="7" max="7" width="4.140625" style="25" customWidth="1"/>
    <col min="8" max="8" width="4.85546875" style="25" customWidth="1"/>
    <col min="9" max="9" width="4.7109375" style="25" customWidth="1"/>
    <col min="10" max="10" width="6.42578125" style="25" customWidth="1"/>
    <col min="11" max="11" width="4.85546875" style="25" customWidth="1"/>
    <col min="12" max="12" width="4.7109375" style="25" customWidth="1"/>
    <col min="13" max="13" width="7.85546875" style="25" customWidth="1"/>
    <col min="14" max="14" width="5.28515625" style="25" customWidth="1"/>
    <col min="15" max="15" width="4.28515625" style="25" customWidth="1"/>
    <col min="16" max="16" width="5.5703125" style="25" customWidth="1"/>
    <col min="17" max="17" width="4.5703125" style="25" customWidth="1"/>
    <col min="18" max="18" width="9.28515625" style="25" customWidth="1"/>
    <col min="19" max="19" width="17.5703125" style="25" customWidth="1"/>
    <col min="20" max="20" width="9.140625" style="25"/>
    <col min="21" max="52" width="9.140625" style="29"/>
    <col min="53" max="16384" width="9.140625" style="25"/>
  </cols>
  <sheetData>
    <row r="1" spans="1:19" ht="43.5" customHeight="1" x14ac:dyDescent="0.25">
      <c r="A1" s="107" t="s">
        <v>171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</row>
    <row r="2" spans="1:19" ht="99.75" customHeight="1" x14ac:dyDescent="0.25">
      <c r="A2" s="26" t="s">
        <v>0</v>
      </c>
      <c r="B2" s="20" t="s">
        <v>33</v>
      </c>
      <c r="C2" s="20" t="s">
        <v>45</v>
      </c>
      <c r="D2" s="2" t="s">
        <v>1</v>
      </c>
      <c r="E2" s="2" t="s">
        <v>2</v>
      </c>
      <c r="F2" s="34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7" t="s">
        <v>30</v>
      </c>
    </row>
    <row r="3" spans="1:19" ht="108.75" customHeight="1" x14ac:dyDescent="0.25">
      <c r="A3" s="1">
        <v>1</v>
      </c>
      <c r="B3" s="91" t="s">
        <v>172</v>
      </c>
      <c r="C3" s="91" t="s">
        <v>20</v>
      </c>
      <c r="D3" s="92" t="s">
        <v>121</v>
      </c>
      <c r="E3" s="92" t="s">
        <v>173</v>
      </c>
      <c r="F3" s="95" t="s">
        <v>91</v>
      </c>
      <c r="G3" s="91">
        <v>14</v>
      </c>
      <c r="H3" s="91">
        <v>1</v>
      </c>
      <c r="I3" s="91">
        <v>10</v>
      </c>
      <c r="J3" s="1">
        <v>16.125</v>
      </c>
      <c r="K3" s="94">
        <v>4</v>
      </c>
      <c r="L3" s="94">
        <v>0</v>
      </c>
      <c r="M3" s="1">
        <f>SUM(J3,K3,L3)</f>
        <v>20.125</v>
      </c>
      <c r="N3" s="66"/>
      <c r="O3" s="65"/>
      <c r="P3" s="66"/>
      <c r="Q3" s="65"/>
      <c r="R3" s="1">
        <f>SUM(M3,O3,Q3)</f>
        <v>20.125</v>
      </c>
      <c r="S3" s="1" t="s">
        <v>227</v>
      </c>
    </row>
    <row r="7" spans="1:19" ht="57.75" customHeight="1" x14ac:dyDescent="0.25">
      <c r="B7" s="110"/>
      <c r="C7" s="110"/>
      <c r="D7" s="110"/>
    </row>
  </sheetData>
  <mergeCells count="2">
    <mergeCell ref="A1:S1"/>
    <mergeCell ref="B7:D7"/>
  </mergeCells>
  <pageMargins left="0.25" right="0.25" top="0.75" bottom="0.75" header="0.3" footer="0.3"/>
  <pageSetup paperSize="9"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>
    <tabColor rgb="FFFFFF66"/>
  </sheetPr>
  <dimension ref="A1:AZ16"/>
  <sheetViews>
    <sheetView topLeftCell="A7" zoomScale="90" zoomScaleNormal="90" workbookViewId="0">
      <selection activeCell="Z9" sqref="Z9"/>
    </sheetView>
  </sheetViews>
  <sheetFormatPr defaultColWidth="9.140625" defaultRowHeight="12.75" x14ac:dyDescent="0.25"/>
  <cols>
    <col min="1" max="1" width="4.140625" style="25" customWidth="1"/>
    <col min="2" max="2" width="17.7109375" style="25" customWidth="1"/>
    <col min="3" max="3" width="11.28515625" style="25" customWidth="1"/>
    <col min="4" max="5" width="3.7109375" style="38" customWidth="1"/>
    <col min="6" max="6" width="6" style="49" customWidth="1"/>
    <col min="7" max="7" width="5.7109375" style="25" customWidth="1"/>
    <col min="8" max="8" width="4" style="25" customWidth="1"/>
    <col min="9" max="9" width="3.28515625" style="25" customWidth="1"/>
    <col min="10" max="10" width="7.85546875" style="25" customWidth="1"/>
    <col min="11" max="12" width="3.7109375" style="25" customWidth="1"/>
    <col min="13" max="13" width="7.85546875" style="25" customWidth="1"/>
    <col min="14" max="14" width="4.42578125" style="25" customWidth="1"/>
    <col min="15" max="16" width="4.28515625" style="25" customWidth="1"/>
    <col min="17" max="17" width="4.5703125" style="25" customWidth="1"/>
    <col min="18" max="18" width="9.7109375" style="25" customWidth="1"/>
    <col min="19" max="19" width="17.5703125" style="25" customWidth="1"/>
    <col min="20" max="20" width="9.140625" style="25"/>
    <col min="21" max="52" width="9.140625" style="29"/>
    <col min="53" max="16384" width="9.140625" style="25"/>
  </cols>
  <sheetData>
    <row r="1" spans="1:52" ht="40.5" customHeight="1" x14ac:dyDescent="0.25">
      <c r="A1" s="107" t="s">
        <v>226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</row>
    <row r="2" spans="1:52" ht="43.5" customHeight="1" x14ac:dyDescent="0.25">
      <c r="A2" s="107" t="s">
        <v>32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9"/>
    </row>
    <row r="3" spans="1:52" ht="135" customHeight="1" x14ac:dyDescent="0.25">
      <c r="A3" s="26" t="s">
        <v>0</v>
      </c>
      <c r="B3" s="20" t="s">
        <v>33</v>
      </c>
      <c r="C3" s="20" t="s">
        <v>45</v>
      </c>
      <c r="D3" s="2" t="s">
        <v>1</v>
      </c>
      <c r="E3" s="2" t="s">
        <v>2</v>
      </c>
      <c r="F3" s="34" t="s">
        <v>199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7" t="s">
        <v>30</v>
      </c>
    </row>
    <row r="4" spans="1:52" ht="118.5" customHeight="1" x14ac:dyDescent="0.25">
      <c r="A4" s="1">
        <v>1</v>
      </c>
      <c r="B4" s="30" t="s">
        <v>144</v>
      </c>
      <c r="C4" s="30" t="s">
        <v>145</v>
      </c>
      <c r="D4" s="87" t="s">
        <v>156</v>
      </c>
      <c r="E4" s="87" t="s">
        <v>157</v>
      </c>
      <c r="F4" s="100" t="s">
        <v>105</v>
      </c>
      <c r="G4" s="30">
        <v>25</v>
      </c>
      <c r="H4" s="88">
        <v>4</v>
      </c>
      <c r="I4" s="88">
        <v>7</v>
      </c>
      <c r="J4" s="30">
        <v>35.659999999999997</v>
      </c>
      <c r="K4" s="88">
        <v>4</v>
      </c>
      <c r="L4" s="88">
        <v>4</v>
      </c>
      <c r="M4" s="1">
        <f t="shared" ref="M4:M11" si="0">SUM(J4,K4,L4)</f>
        <v>43.66</v>
      </c>
      <c r="N4" s="87" t="s">
        <v>61</v>
      </c>
      <c r="O4" s="88">
        <v>4</v>
      </c>
      <c r="P4" s="87" t="s">
        <v>61</v>
      </c>
      <c r="Q4" s="88">
        <v>10</v>
      </c>
      <c r="R4" s="1">
        <f t="shared" ref="R4:R13" si="1">SUM(M4,O4,Q4)</f>
        <v>57.66</v>
      </c>
      <c r="S4" s="1" t="s">
        <v>163</v>
      </c>
    </row>
    <row r="5" spans="1:52" ht="106.5" customHeight="1" x14ac:dyDescent="0.25">
      <c r="A5" s="1">
        <v>2</v>
      </c>
      <c r="B5" s="30" t="s">
        <v>103</v>
      </c>
      <c r="C5" s="30" t="s">
        <v>104</v>
      </c>
      <c r="D5" s="31" t="s">
        <v>21</v>
      </c>
      <c r="E5" s="31">
        <v>191412</v>
      </c>
      <c r="F5" s="100" t="s">
        <v>105</v>
      </c>
      <c r="G5" s="30">
        <v>22</v>
      </c>
      <c r="H5" s="30">
        <v>3</v>
      </c>
      <c r="I5" s="30">
        <v>19</v>
      </c>
      <c r="J5" s="30">
        <v>29.666</v>
      </c>
      <c r="K5" s="30">
        <v>4</v>
      </c>
      <c r="L5" s="30">
        <v>5</v>
      </c>
      <c r="M5" s="1">
        <f t="shared" si="0"/>
        <v>38.665999999999997</v>
      </c>
      <c r="N5" s="31" t="s">
        <v>61</v>
      </c>
      <c r="O5" s="30">
        <v>4</v>
      </c>
      <c r="P5" s="31" t="s">
        <v>61</v>
      </c>
      <c r="Q5" s="30">
        <v>10</v>
      </c>
      <c r="R5" s="1">
        <f t="shared" si="1"/>
        <v>52.665999999999997</v>
      </c>
      <c r="S5" s="1" t="s">
        <v>163</v>
      </c>
    </row>
    <row r="6" spans="1:52" ht="105.75" customHeight="1" x14ac:dyDescent="0.25">
      <c r="A6" s="1">
        <v>3</v>
      </c>
      <c r="B6" s="30" t="s">
        <v>103</v>
      </c>
      <c r="C6" s="30" t="s">
        <v>150</v>
      </c>
      <c r="D6" s="31" t="s">
        <v>77</v>
      </c>
      <c r="E6" s="31">
        <v>581343</v>
      </c>
      <c r="F6" s="100" t="s">
        <v>151</v>
      </c>
      <c r="G6" s="30">
        <v>26</v>
      </c>
      <c r="H6" s="30">
        <v>8</v>
      </c>
      <c r="I6" s="30">
        <v>23</v>
      </c>
      <c r="J6" s="30">
        <v>45.5</v>
      </c>
      <c r="K6" s="30">
        <v>0</v>
      </c>
      <c r="L6" s="30">
        <v>0</v>
      </c>
      <c r="M6" s="1">
        <f t="shared" si="0"/>
        <v>45.5</v>
      </c>
      <c r="N6" s="31" t="s">
        <v>152</v>
      </c>
      <c r="O6" s="30">
        <v>4</v>
      </c>
      <c r="P6" s="30"/>
      <c r="Q6" s="30"/>
      <c r="R6" s="1">
        <f t="shared" si="1"/>
        <v>49.5</v>
      </c>
      <c r="S6" s="30" t="s">
        <v>210</v>
      </c>
    </row>
    <row r="7" spans="1:52" s="29" customFormat="1" ht="90" customHeight="1" x14ac:dyDescent="0.25">
      <c r="A7" s="1">
        <v>4</v>
      </c>
      <c r="B7" s="1" t="s">
        <v>213</v>
      </c>
      <c r="C7" s="1" t="s">
        <v>145</v>
      </c>
      <c r="D7" s="28" t="s">
        <v>77</v>
      </c>
      <c r="E7" s="66">
        <v>621084</v>
      </c>
      <c r="F7" s="98" t="s">
        <v>214</v>
      </c>
      <c r="G7" s="1">
        <v>14</v>
      </c>
      <c r="H7" s="1">
        <v>6</v>
      </c>
      <c r="I7" s="1">
        <v>22</v>
      </c>
      <c r="J7" s="1">
        <v>16.875</v>
      </c>
      <c r="K7" s="1">
        <v>4</v>
      </c>
      <c r="L7" s="1">
        <v>11</v>
      </c>
      <c r="M7" s="1">
        <f t="shared" si="0"/>
        <v>31.875</v>
      </c>
      <c r="N7" s="28" t="s">
        <v>61</v>
      </c>
      <c r="O7" s="1">
        <v>4</v>
      </c>
      <c r="P7" s="66" t="s">
        <v>61</v>
      </c>
      <c r="Q7" s="65">
        <v>10</v>
      </c>
      <c r="R7" s="1">
        <f t="shared" si="1"/>
        <v>45.875</v>
      </c>
      <c r="S7" s="1" t="s">
        <v>163</v>
      </c>
    </row>
    <row r="8" spans="1:52" s="29" customFormat="1" ht="118.5" customHeight="1" x14ac:dyDescent="0.25">
      <c r="A8" s="1">
        <v>5</v>
      </c>
      <c r="B8" s="1" t="s">
        <v>146</v>
      </c>
      <c r="C8" s="1" t="s">
        <v>147</v>
      </c>
      <c r="D8" s="28" t="s">
        <v>153</v>
      </c>
      <c r="E8" s="28">
        <v>620741</v>
      </c>
      <c r="F8" s="98" t="s">
        <v>154</v>
      </c>
      <c r="G8" s="29">
        <v>14</v>
      </c>
      <c r="H8" s="1">
        <v>6</v>
      </c>
      <c r="I8" s="1">
        <v>11</v>
      </c>
      <c r="J8" s="1">
        <v>16.75</v>
      </c>
      <c r="K8" s="1">
        <v>4</v>
      </c>
      <c r="L8" s="1">
        <v>11</v>
      </c>
      <c r="M8" s="1">
        <f t="shared" si="0"/>
        <v>31.75</v>
      </c>
      <c r="N8" s="28"/>
      <c r="O8" s="1"/>
      <c r="P8" s="28" t="s">
        <v>23</v>
      </c>
      <c r="Q8" s="1">
        <v>4</v>
      </c>
      <c r="R8" s="1">
        <f t="shared" si="1"/>
        <v>35.75</v>
      </c>
      <c r="S8" s="1" t="s">
        <v>215</v>
      </c>
    </row>
    <row r="9" spans="1:52" s="29" customFormat="1" ht="114" customHeight="1" x14ac:dyDescent="0.25">
      <c r="A9" s="1">
        <v>6</v>
      </c>
      <c r="B9" s="1" t="s">
        <v>19</v>
      </c>
      <c r="C9" s="1" t="s">
        <v>20</v>
      </c>
      <c r="D9" s="28" t="s">
        <v>21</v>
      </c>
      <c r="E9" s="28">
        <v>610528</v>
      </c>
      <c r="F9" s="98" t="s">
        <v>22</v>
      </c>
      <c r="G9" s="1">
        <v>21</v>
      </c>
      <c r="H9" s="1">
        <v>2</v>
      </c>
      <c r="I9" s="1">
        <v>1</v>
      </c>
      <c r="J9" s="1">
        <v>27.332999999999998</v>
      </c>
      <c r="K9" s="1">
        <v>0</v>
      </c>
      <c r="L9" s="1">
        <v>0</v>
      </c>
      <c r="M9" s="1">
        <f t="shared" si="0"/>
        <v>27.332999999999998</v>
      </c>
      <c r="N9" s="28" t="s">
        <v>23</v>
      </c>
      <c r="O9" s="1">
        <v>4</v>
      </c>
      <c r="P9" s="1"/>
      <c r="Q9" s="1"/>
      <c r="R9" s="1">
        <f t="shared" si="1"/>
        <v>31.332999999999998</v>
      </c>
      <c r="S9" s="1" t="s">
        <v>215</v>
      </c>
    </row>
    <row r="10" spans="1:52" ht="132" customHeight="1" x14ac:dyDescent="0.25">
      <c r="A10" s="1">
        <v>7</v>
      </c>
      <c r="B10" s="1" t="s">
        <v>158</v>
      </c>
      <c r="C10" s="1" t="s">
        <v>147</v>
      </c>
      <c r="D10" s="28" t="s">
        <v>159</v>
      </c>
      <c r="E10" s="28">
        <v>610170</v>
      </c>
      <c r="F10" s="98" t="s">
        <v>185</v>
      </c>
      <c r="G10" s="1">
        <v>18</v>
      </c>
      <c r="H10" s="1">
        <v>3</v>
      </c>
      <c r="I10" s="1">
        <v>24</v>
      </c>
      <c r="J10" s="1">
        <v>22.5</v>
      </c>
      <c r="K10" s="1">
        <v>4</v>
      </c>
      <c r="L10" s="1">
        <v>0</v>
      </c>
      <c r="M10" s="1">
        <f t="shared" si="0"/>
        <v>26.5</v>
      </c>
      <c r="N10" s="28" t="s">
        <v>16</v>
      </c>
      <c r="O10" s="1">
        <v>4</v>
      </c>
      <c r="P10" s="1"/>
      <c r="Q10" s="1"/>
      <c r="R10" s="1">
        <f t="shared" si="1"/>
        <v>30.5</v>
      </c>
      <c r="S10" s="1" t="s">
        <v>64</v>
      </c>
    </row>
    <row r="11" spans="1:52" ht="117.75" customHeight="1" x14ac:dyDescent="0.25">
      <c r="A11" s="1">
        <v>8</v>
      </c>
      <c r="B11" s="1" t="s">
        <v>190</v>
      </c>
      <c r="C11" s="1" t="s">
        <v>40</v>
      </c>
      <c r="D11" s="28" t="s">
        <v>191</v>
      </c>
      <c r="E11" s="28">
        <v>617769</v>
      </c>
      <c r="F11" s="98" t="s">
        <v>188</v>
      </c>
      <c r="G11" s="1">
        <v>15</v>
      </c>
      <c r="H11" s="1">
        <v>5</v>
      </c>
      <c r="I11" s="1">
        <v>2</v>
      </c>
      <c r="J11" s="1">
        <v>18.125</v>
      </c>
      <c r="K11" s="1">
        <v>4</v>
      </c>
      <c r="L11" s="1">
        <v>0</v>
      </c>
      <c r="M11" s="1">
        <f t="shared" si="0"/>
        <v>22.125</v>
      </c>
      <c r="N11" s="28" t="s">
        <v>16</v>
      </c>
      <c r="O11" s="1">
        <v>4</v>
      </c>
      <c r="P11" s="1"/>
      <c r="Q11" s="1"/>
      <c r="R11" s="1">
        <f t="shared" si="1"/>
        <v>26.125</v>
      </c>
      <c r="S11" s="1" t="s">
        <v>163</v>
      </c>
    </row>
    <row r="12" spans="1:52" ht="124.5" customHeight="1" x14ac:dyDescent="0.25">
      <c r="A12" s="1">
        <v>9</v>
      </c>
      <c r="B12" s="54" t="s">
        <v>119</v>
      </c>
      <c r="C12" s="54" t="s">
        <v>38</v>
      </c>
      <c r="D12" s="55" t="s">
        <v>25</v>
      </c>
      <c r="E12" s="55">
        <v>717788</v>
      </c>
      <c r="F12" s="102" t="s">
        <v>195</v>
      </c>
      <c r="G12" s="65">
        <v>9</v>
      </c>
      <c r="H12" s="65">
        <v>2</v>
      </c>
      <c r="I12" s="65">
        <v>9</v>
      </c>
      <c r="J12" s="1">
        <v>9.75</v>
      </c>
      <c r="K12" s="1">
        <v>4</v>
      </c>
      <c r="L12" s="1">
        <v>0</v>
      </c>
      <c r="M12" s="1">
        <f>SUM(I12,K12,L12)</f>
        <v>13</v>
      </c>
      <c r="N12" s="66" t="s">
        <v>16</v>
      </c>
      <c r="O12" s="65">
        <v>4</v>
      </c>
      <c r="P12" s="66" t="s">
        <v>16</v>
      </c>
      <c r="Q12" s="65">
        <v>4</v>
      </c>
      <c r="R12" s="1">
        <f t="shared" si="1"/>
        <v>21</v>
      </c>
      <c r="S12" s="1" t="s">
        <v>185</v>
      </c>
    </row>
    <row r="13" spans="1:52" s="99" customFormat="1" ht="132" customHeight="1" x14ac:dyDescent="0.25">
      <c r="A13" s="1">
        <v>10</v>
      </c>
      <c r="B13" s="1" t="s">
        <v>207</v>
      </c>
      <c r="C13" s="1" t="s">
        <v>208</v>
      </c>
      <c r="D13" s="28" t="s">
        <v>209</v>
      </c>
      <c r="E13" s="66" t="s">
        <v>211</v>
      </c>
      <c r="F13" s="98" t="s">
        <v>210</v>
      </c>
      <c r="G13" s="65">
        <v>4</v>
      </c>
      <c r="H13" s="65">
        <v>10</v>
      </c>
      <c r="I13" s="65">
        <v>28</v>
      </c>
      <c r="J13" s="1">
        <v>4.91</v>
      </c>
      <c r="K13" s="1">
        <v>0</v>
      </c>
      <c r="L13" s="1">
        <v>0</v>
      </c>
      <c r="M13" s="1">
        <f>SUM(J13,K13,L13)</f>
        <v>4.91</v>
      </c>
      <c r="N13" s="1"/>
      <c r="O13" s="1"/>
      <c r="P13" s="1"/>
      <c r="Q13" s="1"/>
      <c r="R13" s="1">
        <f t="shared" si="1"/>
        <v>4.91</v>
      </c>
      <c r="S13" s="1" t="s">
        <v>68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52" ht="33" customHeight="1" x14ac:dyDescent="0.25"/>
    <row r="15" spans="1:52" ht="54.75" customHeight="1" x14ac:dyDescent="0.25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52" ht="42" customHeight="1" x14ac:dyDescent="0.2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</sheetData>
  <autoFilter ref="A3:S3" xr:uid="{00000000-0009-0000-0000-000003000000}">
    <sortState xmlns:xlrd2="http://schemas.microsoft.com/office/spreadsheetml/2017/richdata2" ref="A4:S13">
      <sortCondition descending="1" ref="R3"/>
    </sortState>
  </autoFilter>
  <sortState xmlns:xlrd2="http://schemas.microsoft.com/office/spreadsheetml/2017/richdata2" ref="A3:R17">
    <sortCondition descending="1" ref="P1"/>
  </sortState>
  <mergeCells count="3">
    <mergeCell ref="A1:S1"/>
    <mergeCell ref="A2:S2"/>
    <mergeCell ref="A15:R16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5">
    <tabColor theme="7" tint="0.39997558519241921"/>
  </sheetPr>
  <dimension ref="A1:T11"/>
  <sheetViews>
    <sheetView topLeftCell="A4" zoomScale="90" zoomScaleNormal="90" workbookViewId="0">
      <selection activeCell="Y4" sqref="Y4"/>
    </sheetView>
  </sheetViews>
  <sheetFormatPr defaultColWidth="9.140625" defaultRowHeight="12.75" x14ac:dyDescent="0.25"/>
  <cols>
    <col min="1" max="1" width="4.7109375" style="25" customWidth="1"/>
    <col min="2" max="2" width="21.42578125" style="25" customWidth="1"/>
    <col min="3" max="3" width="13.5703125" style="25" customWidth="1"/>
    <col min="4" max="4" width="4.5703125" style="38" customWidth="1"/>
    <col min="5" max="5" width="3.7109375" style="38" customWidth="1"/>
    <col min="6" max="6" width="5.5703125" style="101" customWidth="1"/>
    <col min="7" max="7" width="4.140625" style="25" customWidth="1"/>
    <col min="8" max="8" width="3.28515625" style="25" customWidth="1"/>
    <col min="9" max="9" width="3.85546875" style="25" customWidth="1"/>
    <col min="10" max="10" width="7" style="25" customWidth="1"/>
    <col min="11" max="11" width="4.5703125" style="25" customWidth="1"/>
    <col min="12" max="12" width="5" style="25" customWidth="1"/>
    <col min="13" max="13" width="6.5703125" style="25" customWidth="1"/>
    <col min="14" max="14" width="4.5703125" style="38" customWidth="1"/>
    <col min="15" max="15" width="4.140625" style="25" customWidth="1"/>
    <col min="16" max="16" width="5.28515625" style="38" customWidth="1"/>
    <col min="17" max="17" width="4.28515625" style="25" customWidth="1"/>
    <col min="18" max="18" width="7.7109375" style="25" customWidth="1"/>
    <col min="19" max="19" width="19.7109375" style="25" customWidth="1"/>
    <col min="20" max="20" width="21" style="25" customWidth="1"/>
    <col min="21" max="16384" width="9.140625" style="25"/>
  </cols>
  <sheetData>
    <row r="1" spans="1:20" ht="33" customHeight="1" x14ac:dyDescent="0.25">
      <c r="B1" s="105" t="s">
        <v>75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ht="105.75" customHeight="1" x14ac:dyDescent="0.25">
      <c r="A2" s="26" t="s">
        <v>0</v>
      </c>
      <c r="B2" s="20" t="s">
        <v>33</v>
      </c>
      <c r="C2" s="20" t="s">
        <v>45</v>
      </c>
      <c r="D2" s="2" t="s">
        <v>1</v>
      </c>
      <c r="E2" s="2" t="s">
        <v>2</v>
      </c>
      <c r="F2" s="34" t="s">
        <v>199</v>
      </c>
      <c r="G2" s="2" t="s">
        <v>4</v>
      </c>
      <c r="H2" s="2" t="s">
        <v>5</v>
      </c>
      <c r="I2" s="2" t="s">
        <v>6</v>
      </c>
      <c r="J2" s="2" t="s">
        <v>7</v>
      </c>
      <c r="K2" s="34" t="s">
        <v>8</v>
      </c>
      <c r="L2" s="34" t="s">
        <v>9</v>
      </c>
      <c r="M2" s="34" t="s">
        <v>10</v>
      </c>
      <c r="N2" s="34" t="s">
        <v>11</v>
      </c>
      <c r="O2" s="34" t="s">
        <v>12</v>
      </c>
      <c r="P2" s="34" t="s">
        <v>13</v>
      </c>
      <c r="Q2" s="34" t="s">
        <v>14</v>
      </c>
      <c r="R2" s="2" t="s">
        <v>15</v>
      </c>
      <c r="S2" s="27" t="s">
        <v>30</v>
      </c>
    </row>
    <row r="3" spans="1:20" ht="105" customHeight="1" x14ac:dyDescent="0.25">
      <c r="A3" s="1">
        <v>1</v>
      </c>
      <c r="B3" s="1" t="s">
        <v>26</v>
      </c>
      <c r="C3" s="1" t="s">
        <v>17</v>
      </c>
      <c r="D3" s="28" t="s">
        <v>27</v>
      </c>
      <c r="E3" s="28">
        <v>193931</v>
      </c>
      <c r="F3" s="98" t="s">
        <v>107</v>
      </c>
      <c r="G3" s="1">
        <v>25</v>
      </c>
      <c r="H3" s="1">
        <v>6</v>
      </c>
      <c r="I3" s="1">
        <v>22</v>
      </c>
      <c r="J3" s="1">
        <v>36.159999999999997</v>
      </c>
      <c r="K3" s="1">
        <v>0</v>
      </c>
      <c r="L3" s="1">
        <v>11</v>
      </c>
      <c r="M3" s="1">
        <f t="shared" ref="M3:M8" si="0">SUM(J3,K3,L3)</f>
        <v>47.16</v>
      </c>
      <c r="N3" s="28" t="s">
        <v>16</v>
      </c>
      <c r="O3" s="1">
        <v>4</v>
      </c>
      <c r="P3" s="28"/>
      <c r="Q3" s="1">
        <v>0</v>
      </c>
      <c r="R3" s="1">
        <f>SUM(M3,O3,Q3)</f>
        <v>51.16</v>
      </c>
      <c r="S3" s="1" t="s">
        <v>182</v>
      </c>
    </row>
    <row r="4" spans="1:20" ht="108" customHeight="1" x14ac:dyDescent="0.25">
      <c r="A4" s="30">
        <v>2</v>
      </c>
      <c r="B4" s="48" t="s">
        <v>92</v>
      </c>
      <c r="C4" s="30" t="s">
        <v>93</v>
      </c>
      <c r="D4" s="31" t="s">
        <v>18</v>
      </c>
      <c r="E4" s="31">
        <v>612863</v>
      </c>
      <c r="F4" s="100" t="s">
        <v>64</v>
      </c>
      <c r="G4" s="30">
        <v>16</v>
      </c>
      <c r="H4" s="30">
        <v>0</v>
      </c>
      <c r="I4" s="30">
        <v>0</v>
      </c>
      <c r="J4" s="30">
        <v>19</v>
      </c>
      <c r="K4" s="30">
        <v>4</v>
      </c>
      <c r="L4" s="30">
        <v>11</v>
      </c>
      <c r="M4" s="1">
        <f t="shared" si="0"/>
        <v>34</v>
      </c>
      <c r="N4" s="31" t="s">
        <v>16</v>
      </c>
      <c r="O4" s="30">
        <v>4</v>
      </c>
      <c r="P4" s="31" t="s">
        <v>16</v>
      </c>
      <c r="Q4" s="30">
        <v>10</v>
      </c>
      <c r="R4" s="30">
        <f>SUM(M4,O4,Q4)</f>
        <v>48</v>
      </c>
      <c r="S4" s="1" t="s">
        <v>91</v>
      </c>
      <c r="T4" s="39"/>
    </row>
    <row r="5" spans="1:20" s="29" customFormat="1" ht="133.5" customHeight="1" x14ac:dyDescent="0.25">
      <c r="A5" s="1">
        <v>3</v>
      </c>
      <c r="B5" s="1" t="s">
        <v>78</v>
      </c>
      <c r="C5" s="1" t="s">
        <v>20</v>
      </c>
      <c r="D5" s="28" t="s">
        <v>77</v>
      </c>
      <c r="E5" s="28">
        <v>219254</v>
      </c>
      <c r="F5" s="98" t="s">
        <v>68</v>
      </c>
      <c r="G5" s="1">
        <v>15</v>
      </c>
      <c r="H5" s="1">
        <v>4</v>
      </c>
      <c r="I5" s="1">
        <v>8</v>
      </c>
      <c r="J5" s="1">
        <v>18</v>
      </c>
      <c r="K5" s="1">
        <v>4</v>
      </c>
      <c r="L5" s="1">
        <v>11</v>
      </c>
      <c r="M5" s="1">
        <f t="shared" si="0"/>
        <v>33</v>
      </c>
      <c r="N5" s="28" t="s">
        <v>16</v>
      </c>
      <c r="O5" s="1">
        <v>4</v>
      </c>
      <c r="P5" s="28" t="s">
        <v>16</v>
      </c>
      <c r="Q5" s="1">
        <v>10</v>
      </c>
      <c r="R5" s="1">
        <f>SUM(M5,O5,Q5)</f>
        <v>47</v>
      </c>
      <c r="S5" s="1" t="s">
        <v>194</v>
      </c>
    </row>
    <row r="6" spans="1:20" s="29" customFormat="1" ht="112.5" customHeight="1" x14ac:dyDescent="0.25">
      <c r="A6" s="30">
        <v>4</v>
      </c>
      <c r="B6" s="30" t="s">
        <v>65</v>
      </c>
      <c r="C6" s="30" t="s">
        <v>66</v>
      </c>
      <c r="D6" s="31" t="s">
        <v>28</v>
      </c>
      <c r="E6" s="31">
        <v>622981</v>
      </c>
      <c r="F6" s="100" t="s">
        <v>69</v>
      </c>
      <c r="G6" s="30">
        <v>14</v>
      </c>
      <c r="H6" s="30">
        <v>10</v>
      </c>
      <c r="I6" s="30">
        <v>25</v>
      </c>
      <c r="J6" s="30">
        <v>17.375</v>
      </c>
      <c r="K6" s="30">
        <v>4</v>
      </c>
      <c r="L6" s="30">
        <v>11</v>
      </c>
      <c r="M6" s="1">
        <f t="shared" si="0"/>
        <v>32.375</v>
      </c>
      <c r="N6" s="31"/>
      <c r="O6" s="30"/>
      <c r="P6" s="31" t="s">
        <v>16</v>
      </c>
      <c r="Q6" s="30">
        <v>10</v>
      </c>
      <c r="R6" s="30">
        <f>SUM(M6,O6,Q6)</f>
        <v>42.375</v>
      </c>
      <c r="S6" s="1" t="s">
        <v>212</v>
      </c>
    </row>
    <row r="7" spans="1:20" ht="107.25" customHeight="1" x14ac:dyDescent="0.25">
      <c r="A7" s="1">
        <v>5</v>
      </c>
      <c r="B7" s="1" t="s">
        <v>59</v>
      </c>
      <c r="C7" s="1" t="s">
        <v>60</v>
      </c>
      <c r="D7" s="28" t="s">
        <v>29</v>
      </c>
      <c r="E7" s="28">
        <v>210561</v>
      </c>
      <c r="F7" s="98" t="s">
        <v>193</v>
      </c>
      <c r="G7" s="1">
        <v>18</v>
      </c>
      <c r="H7" s="1">
        <v>4</v>
      </c>
      <c r="I7" s="1">
        <v>7</v>
      </c>
      <c r="J7" s="1">
        <v>22.5</v>
      </c>
      <c r="K7" s="1">
        <v>4</v>
      </c>
      <c r="L7" s="1">
        <v>11</v>
      </c>
      <c r="M7" s="1">
        <f t="shared" si="0"/>
        <v>37.5</v>
      </c>
      <c r="N7" s="28" t="s">
        <v>16</v>
      </c>
      <c r="O7" s="1">
        <v>4</v>
      </c>
      <c r="P7" s="28"/>
      <c r="Q7" s="1"/>
      <c r="R7" s="1">
        <f>SUM(M7,O7)</f>
        <v>41.5</v>
      </c>
      <c r="S7" s="1" t="s">
        <v>194</v>
      </c>
    </row>
    <row r="8" spans="1:20" ht="111" customHeight="1" x14ac:dyDescent="0.25">
      <c r="A8" s="1">
        <v>6</v>
      </c>
      <c r="B8" s="1" t="s">
        <v>142</v>
      </c>
      <c r="C8" s="1" t="s">
        <v>138</v>
      </c>
      <c r="D8" s="28" t="s">
        <v>34</v>
      </c>
      <c r="E8" s="28">
        <v>229131</v>
      </c>
      <c r="F8" s="98" t="s">
        <v>143</v>
      </c>
      <c r="G8" s="1">
        <v>15</v>
      </c>
      <c r="H8" s="1">
        <v>1</v>
      </c>
      <c r="I8" s="1">
        <v>27</v>
      </c>
      <c r="J8" s="1">
        <v>17.75</v>
      </c>
      <c r="K8" s="1">
        <v>0</v>
      </c>
      <c r="L8" s="1">
        <v>0</v>
      </c>
      <c r="M8" s="1">
        <f t="shared" si="0"/>
        <v>17.75</v>
      </c>
      <c r="N8" s="28" t="s">
        <v>16</v>
      </c>
      <c r="O8" s="1">
        <v>4</v>
      </c>
      <c r="P8" s="28"/>
      <c r="Q8" s="1"/>
      <c r="R8" s="1">
        <f>SUM(M8,O8)</f>
        <v>21.75</v>
      </c>
      <c r="S8" s="1" t="s">
        <v>91</v>
      </c>
    </row>
    <row r="9" spans="1:20" ht="32.25" customHeight="1" x14ac:dyDescent="0.25"/>
    <row r="10" spans="1:20" ht="41.25" customHeight="1" x14ac:dyDescent="0.25"/>
    <row r="11" spans="1:20" ht="44.25" customHeight="1" x14ac:dyDescent="0.25"/>
  </sheetData>
  <autoFilter ref="A2:S2" xr:uid="{00000000-0009-0000-0000-000004000000}">
    <sortState xmlns:xlrd2="http://schemas.microsoft.com/office/spreadsheetml/2017/richdata2" ref="A3:S8">
      <sortCondition descending="1" ref="R2"/>
    </sortState>
  </autoFilter>
  <sortState xmlns:xlrd2="http://schemas.microsoft.com/office/spreadsheetml/2017/richdata2" ref="A3:T4">
    <sortCondition descending="1" ref="R2"/>
  </sortState>
  <mergeCells count="1">
    <mergeCell ref="B1:S1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9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Φύλλο7">
    <tabColor theme="9" tint="-0.249977111117893"/>
  </sheetPr>
  <dimension ref="A1:U4"/>
  <sheetViews>
    <sheetView zoomScale="90" zoomScaleNormal="90" workbookViewId="0">
      <selection activeCell="AD23" sqref="AD23"/>
    </sheetView>
  </sheetViews>
  <sheetFormatPr defaultColWidth="4.85546875" defaultRowHeight="12" x14ac:dyDescent="0.25"/>
  <cols>
    <col min="1" max="1" width="5.28515625" style="17" customWidth="1"/>
    <col min="2" max="2" width="15.140625" style="17" customWidth="1"/>
    <col min="3" max="3" width="12.5703125" style="17" bestFit="1" customWidth="1"/>
    <col min="4" max="4" width="4.5703125" style="17" bestFit="1" customWidth="1"/>
    <col min="5" max="5" width="5" style="17" customWidth="1"/>
    <col min="6" max="6" width="4.140625" style="17" bestFit="1" customWidth="1"/>
    <col min="7" max="7" width="6.140625" style="17" customWidth="1"/>
    <col min="8" max="8" width="4.140625" style="18" bestFit="1" customWidth="1"/>
    <col min="9" max="10" width="4.5703125" style="17" bestFit="1" customWidth="1"/>
    <col min="11" max="11" width="6.7109375" style="17" customWidth="1"/>
    <col min="12" max="12" width="7" style="17" customWidth="1"/>
    <col min="13" max="13" width="4.5703125" style="17" bestFit="1" customWidth="1"/>
    <col min="14" max="14" width="4.85546875" style="17" customWidth="1"/>
    <col min="15" max="15" width="7" style="17" customWidth="1"/>
    <col min="16" max="16" width="4.85546875" style="17" customWidth="1"/>
    <col min="17" max="17" width="4.140625" style="18" bestFit="1" customWidth="1"/>
    <col min="18" max="18" width="4.5703125" style="17" bestFit="1" customWidth="1"/>
    <col min="19" max="19" width="4.140625" style="19" bestFit="1" customWidth="1"/>
    <col min="20" max="20" width="7.5703125" style="17" customWidth="1"/>
    <col min="21" max="21" width="16.42578125" style="93" customWidth="1"/>
    <col min="22" max="22" width="9.140625" style="17" customWidth="1"/>
    <col min="23" max="16384" width="4.85546875" style="17"/>
  </cols>
  <sheetData>
    <row r="1" spans="1:21" ht="38.25" customHeight="1" x14ac:dyDescent="0.25">
      <c r="A1" s="107" t="s">
        <v>229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1" ht="45" customHeight="1" x14ac:dyDescent="0.25">
      <c r="A2" s="112" t="s">
        <v>108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4"/>
    </row>
    <row r="3" spans="1:21" ht="108" customHeight="1" x14ac:dyDescent="0.25">
      <c r="A3" s="20" t="s">
        <v>0</v>
      </c>
      <c r="B3" s="20" t="s">
        <v>33</v>
      </c>
      <c r="C3" s="20" t="s">
        <v>45</v>
      </c>
      <c r="D3" s="21" t="s">
        <v>46</v>
      </c>
      <c r="E3" s="21" t="s">
        <v>47</v>
      </c>
      <c r="F3" s="21" t="s">
        <v>48</v>
      </c>
      <c r="G3" s="21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43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56</v>
      </c>
      <c r="U3" s="20" t="s">
        <v>30</v>
      </c>
    </row>
    <row r="4" spans="1:21" ht="80.25" customHeight="1" x14ac:dyDescent="0.25">
      <c r="A4" s="23">
        <v>1</v>
      </c>
      <c r="B4" s="23" t="s">
        <v>109</v>
      </c>
      <c r="C4" s="23" t="s">
        <v>110</v>
      </c>
      <c r="D4" s="66" t="s">
        <v>18</v>
      </c>
      <c r="E4" s="66" t="s">
        <v>164</v>
      </c>
      <c r="F4" s="22" t="s">
        <v>81</v>
      </c>
      <c r="G4" s="22" t="s">
        <v>87</v>
      </c>
      <c r="H4" s="65">
        <v>10</v>
      </c>
      <c r="I4" s="65">
        <v>5</v>
      </c>
      <c r="J4" s="65">
        <v>1</v>
      </c>
      <c r="K4" s="65">
        <v>26.04</v>
      </c>
      <c r="L4" s="65">
        <v>38.549999999999997</v>
      </c>
      <c r="M4" s="65">
        <v>4</v>
      </c>
      <c r="N4" s="65">
        <v>4</v>
      </c>
      <c r="O4" s="67">
        <v>72.59</v>
      </c>
      <c r="P4" s="66" t="s">
        <v>16</v>
      </c>
      <c r="Q4" s="65">
        <v>4</v>
      </c>
      <c r="R4" s="66"/>
      <c r="S4" s="65"/>
      <c r="T4" s="65">
        <f>SUM(O4,Q4,S4)</f>
        <v>76.59</v>
      </c>
      <c r="U4" s="3" t="s">
        <v>167</v>
      </c>
    </row>
  </sheetData>
  <sortState xmlns:xlrd2="http://schemas.microsoft.com/office/spreadsheetml/2017/richdata2" ref="A1:U2">
    <sortCondition descending="1" ref="O1"/>
  </sortState>
  <mergeCells count="2">
    <mergeCell ref="A2:U2"/>
    <mergeCell ref="A1:U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1200" verticalDpi="1200" r:id="rId1"/>
  <ignoredErrors>
    <ignoredError sqref="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Φύλλο8">
    <tabColor rgb="FFFF0000"/>
  </sheetPr>
  <dimension ref="A1:Y42"/>
  <sheetViews>
    <sheetView topLeftCell="A34" zoomScale="90" zoomScaleNormal="90" workbookViewId="0">
      <selection activeCell="G55" sqref="G55"/>
    </sheetView>
  </sheetViews>
  <sheetFormatPr defaultColWidth="9.140625" defaultRowHeight="12" x14ac:dyDescent="0.25"/>
  <cols>
    <col min="1" max="1" width="4.5703125" style="12" customWidth="1"/>
    <col min="2" max="2" width="17.140625" style="12" customWidth="1"/>
    <col min="3" max="3" width="13.5703125" style="12" customWidth="1"/>
    <col min="4" max="4" width="3.28515625" style="12" customWidth="1"/>
    <col min="5" max="5" width="3.140625" style="12" customWidth="1"/>
    <col min="6" max="6" width="3.28515625" style="12" customWidth="1"/>
    <col min="7" max="7" width="7.85546875" style="13" customWidth="1"/>
    <col min="8" max="8" width="3.7109375" style="12" customWidth="1"/>
    <col min="9" max="9" width="3" style="12" customWidth="1"/>
    <col min="10" max="10" width="3.42578125" style="12" customWidth="1"/>
    <col min="11" max="11" width="7.85546875" style="12" customWidth="1"/>
    <col min="12" max="12" width="7.5703125" style="12" customWidth="1"/>
    <col min="13" max="14" width="4.5703125" style="12" customWidth="1"/>
    <col min="15" max="15" width="7.5703125" style="12" customWidth="1"/>
    <col min="16" max="16" width="5" style="13" customWidth="1"/>
    <col min="17" max="17" width="4.140625" style="12" customWidth="1"/>
    <col min="18" max="18" width="5.42578125" style="14" customWidth="1"/>
    <col min="19" max="19" width="4.140625" style="12" customWidth="1"/>
    <col min="20" max="20" width="8.28515625" style="12" customWidth="1"/>
    <col min="21" max="21" width="17.42578125" style="15" customWidth="1"/>
    <col min="22" max="22" width="20.42578125" style="12" customWidth="1"/>
    <col min="23" max="23" width="17.5703125" style="12" customWidth="1"/>
    <col min="24" max="16384" width="9.140625" style="12"/>
  </cols>
  <sheetData>
    <row r="1" spans="1:25" ht="48.75" customHeight="1" x14ac:dyDescent="0.25">
      <c r="A1" s="116" t="s">
        <v>228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5" ht="36" customHeight="1" x14ac:dyDescent="0.25">
      <c r="A2" s="118" t="s">
        <v>79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5" ht="118.5" customHeight="1" x14ac:dyDescent="0.25">
      <c r="A3" s="50" t="s">
        <v>0</v>
      </c>
      <c r="B3" s="50" t="s">
        <v>33</v>
      </c>
      <c r="C3" s="50" t="s">
        <v>45</v>
      </c>
      <c r="D3" s="9" t="s">
        <v>46</v>
      </c>
      <c r="E3" s="9" t="s">
        <v>47</v>
      </c>
      <c r="F3" s="9" t="s">
        <v>48</v>
      </c>
      <c r="G3" s="10" t="s">
        <v>44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43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56</v>
      </c>
      <c r="U3" s="11" t="s">
        <v>30</v>
      </c>
    </row>
    <row r="4" spans="1:25" ht="111" customHeight="1" x14ac:dyDescent="0.25">
      <c r="A4" s="3">
        <v>1</v>
      </c>
      <c r="B4" s="54" t="s">
        <v>124</v>
      </c>
      <c r="C4" s="54" t="s">
        <v>104</v>
      </c>
      <c r="D4" s="56" t="s">
        <v>125</v>
      </c>
      <c r="E4" s="56">
        <v>578481</v>
      </c>
      <c r="F4" s="55" t="s">
        <v>35</v>
      </c>
      <c r="G4" s="55" t="s">
        <v>106</v>
      </c>
      <c r="H4" s="6">
        <v>30</v>
      </c>
      <c r="I4" s="6">
        <v>7</v>
      </c>
      <c r="J4" s="6">
        <v>28</v>
      </c>
      <c r="K4" s="6">
        <v>76.66</v>
      </c>
      <c r="L4" s="6">
        <v>70.14</v>
      </c>
      <c r="M4" s="6"/>
      <c r="N4" s="6"/>
      <c r="O4" s="65">
        <f t="shared" ref="O4:O10" si="0">SUM(K4,L4,M4,N4)</f>
        <v>146.80000000000001</v>
      </c>
      <c r="P4" s="4"/>
      <c r="Q4" s="6"/>
      <c r="R4" s="6"/>
      <c r="S4" s="6"/>
      <c r="T4" s="67">
        <f t="shared" ref="T4:T10" si="1">SUM(O4,Q4,S4)</f>
        <v>146.80000000000001</v>
      </c>
      <c r="U4" s="3" t="s">
        <v>188</v>
      </c>
      <c r="V4" s="15"/>
      <c r="W4" s="15"/>
      <c r="X4" s="15"/>
      <c r="Y4" s="15"/>
    </row>
    <row r="5" spans="1:25" s="15" customFormat="1" ht="113.25" customHeight="1" x14ac:dyDescent="0.25">
      <c r="A5" s="6">
        <v>2</v>
      </c>
      <c r="B5" s="54" t="s">
        <v>113</v>
      </c>
      <c r="C5" s="54" t="s">
        <v>114</v>
      </c>
      <c r="D5" s="55" t="s">
        <v>18</v>
      </c>
      <c r="E5" s="55">
        <v>715703</v>
      </c>
      <c r="F5" s="55" t="s">
        <v>35</v>
      </c>
      <c r="G5" s="55" t="s">
        <v>94</v>
      </c>
      <c r="H5" s="65">
        <v>10</v>
      </c>
      <c r="I5" s="65">
        <v>0</v>
      </c>
      <c r="J5" s="65">
        <v>19</v>
      </c>
      <c r="K5" s="65">
        <v>25.2</v>
      </c>
      <c r="L5" s="65">
        <v>52.99</v>
      </c>
      <c r="M5" s="65">
        <v>0</v>
      </c>
      <c r="N5" s="65">
        <v>0</v>
      </c>
      <c r="O5" s="65">
        <f t="shared" si="0"/>
        <v>78.19</v>
      </c>
      <c r="P5" s="66" t="s">
        <v>16</v>
      </c>
      <c r="Q5" s="65">
        <v>4</v>
      </c>
      <c r="R5" s="66"/>
      <c r="S5" s="65"/>
      <c r="T5" s="67">
        <f t="shared" si="1"/>
        <v>82.19</v>
      </c>
      <c r="U5" s="3" t="s">
        <v>189</v>
      </c>
      <c r="V5" s="12"/>
      <c r="W5" s="12"/>
      <c r="X5" s="12"/>
      <c r="Y5" s="12"/>
    </row>
    <row r="6" spans="1:25" s="15" customFormat="1" ht="105.75" customHeight="1" x14ac:dyDescent="0.25">
      <c r="A6" s="5">
        <v>3</v>
      </c>
      <c r="B6" s="54" t="s">
        <v>111</v>
      </c>
      <c r="C6" s="54" t="s">
        <v>112</v>
      </c>
      <c r="D6" s="55" t="s">
        <v>120</v>
      </c>
      <c r="E6" s="55">
        <v>715689</v>
      </c>
      <c r="F6" s="55" t="s">
        <v>35</v>
      </c>
      <c r="G6" s="55" t="s">
        <v>101</v>
      </c>
      <c r="H6" s="65">
        <v>11</v>
      </c>
      <c r="I6" s="65">
        <v>3</v>
      </c>
      <c r="J6" s="65">
        <v>19</v>
      </c>
      <c r="K6" s="65">
        <v>28.33</v>
      </c>
      <c r="L6" s="65">
        <v>33.71</v>
      </c>
      <c r="M6" s="65">
        <v>4</v>
      </c>
      <c r="N6" s="65">
        <v>8</v>
      </c>
      <c r="O6" s="65">
        <f t="shared" si="0"/>
        <v>74.039999999999992</v>
      </c>
      <c r="P6" s="66" t="s">
        <v>16</v>
      </c>
      <c r="Q6" s="65">
        <v>4</v>
      </c>
      <c r="R6" s="66" t="s">
        <v>16</v>
      </c>
      <c r="S6" s="65">
        <v>4</v>
      </c>
      <c r="T6" s="67">
        <f t="shared" si="1"/>
        <v>82.039999999999992</v>
      </c>
      <c r="U6" s="3" t="s">
        <v>194</v>
      </c>
      <c r="Y6" s="44"/>
    </row>
    <row r="7" spans="1:25" s="15" customFormat="1" ht="101.25" customHeight="1" x14ac:dyDescent="0.25">
      <c r="A7" s="6">
        <v>4</v>
      </c>
      <c r="B7" s="54" t="s">
        <v>117</v>
      </c>
      <c r="C7" s="54" t="s">
        <v>118</v>
      </c>
      <c r="D7" s="55" t="s">
        <v>37</v>
      </c>
      <c r="E7" s="55">
        <v>717174</v>
      </c>
      <c r="F7" s="55" t="s">
        <v>35</v>
      </c>
      <c r="G7" s="55" t="s">
        <v>123</v>
      </c>
      <c r="H7" s="65">
        <v>9</v>
      </c>
      <c r="I7" s="65">
        <v>5</v>
      </c>
      <c r="J7" s="65">
        <v>27</v>
      </c>
      <c r="K7" s="65">
        <v>23.75</v>
      </c>
      <c r="L7" s="65">
        <v>36.57</v>
      </c>
      <c r="M7" s="65">
        <v>4</v>
      </c>
      <c r="N7" s="65">
        <v>8</v>
      </c>
      <c r="O7" s="65">
        <f t="shared" si="0"/>
        <v>72.319999999999993</v>
      </c>
      <c r="P7" s="66"/>
      <c r="Q7" s="65"/>
      <c r="R7" s="66" t="s">
        <v>16</v>
      </c>
      <c r="S7" s="65">
        <v>4</v>
      </c>
      <c r="T7" s="67">
        <f t="shared" si="1"/>
        <v>76.319999999999993</v>
      </c>
      <c r="U7" s="3" t="s">
        <v>189</v>
      </c>
    </row>
    <row r="8" spans="1:25" s="15" customFormat="1" ht="127.5" customHeight="1" x14ac:dyDescent="0.25">
      <c r="A8" s="6">
        <v>5</v>
      </c>
      <c r="B8" s="54" t="s">
        <v>119</v>
      </c>
      <c r="C8" s="54" t="s">
        <v>38</v>
      </c>
      <c r="D8" s="55" t="s">
        <v>25</v>
      </c>
      <c r="E8" s="55">
        <v>717788</v>
      </c>
      <c r="F8" s="55" t="s">
        <v>35</v>
      </c>
      <c r="G8" s="55" t="s">
        <v>106</v>
      </c>
      <c r="H8" s="65">
        <v>9</v>
      </c>
      <c r="I8" s="65">
        <v>2</v>
      </c>
      <c r="J8" s="65">
        <v>9</v>
      </c>
      <c r="K8" s="65">
        <v>22.91</v>
      </c>
      <c r="L8" s="65">
        <v>38.72</v>
      </c>
      <c r="M8" s="65">
        <v>4</v>
      </c>
      <c r="N8" s="65">
        <v>0</v>
      </c>
      <c r="O8" s="65">
        <f t="shared" si="0"/>
        <v>65.63</v>
      </c>
      <c r="P8" s="66" t="s">
        <v>16</v>
      </c>
      <c r="Q8" s="65">
        <v>4</v>
      </c>
      <c r="R8" s="66" t="s">
        <v>16</v>
      </c>
      <c r="S8" s="65">
        <v>4</v>
      </c>
      <c r="T8" s="67">
        <f t="shared" si="1"/>
        <v>73.63</v>
      </c>
      <c r="U8" s="3" t="s">
        <v>195</v>
      </c>
    </row>
    <row r="9" spans="1:25" s="15" customFormat="1" ht="105.75" customHeight="1" x14ac:dyDescent="0.25">
      <c r="A9" s="6">
        <v>6</v>
      </c>
      <c r="B9" s="54" t="s">
        <v>116</v>
      </c>
      <c r="C9" s="54" t="s">
        <v>114</v>
      </c>
      <c r="D9" s="55" t="s">
        <v>121</v>
      </c>
      <c r="E9" s="55">
        <v>716067</v>
      </c>
      <c r="F9" s="55" t="s">
        <v>35</v>
      </c>
      <c r="G9" s="55" t="s">
        <v>123</v>
      </c>
      <c r="H9" s="65">
        <v>9</v>
      </c>
      <c r="I9" s="65">
        <v>3</v>
      </c>
      <c r="J9" s="65">
        <v>15</v>
      </c>
      <c r="K9" s="65">
        <v>23.33</v>
      </c>
      <c r="L9" s="65">
        <v>37.29</v>
      </c>
      <c r="M9" s="65">
        <v>0</v>
      </c>
      <c r="N9" s="65">
        <v>0</v>
      </c>
      <c r="O9" s="65">
        <f t="shared" si="0"/>
        <v>60.62</v>
      </c>
      <c r="P9" s="66" t="s">
        <v>16</v>
      </c>
      <c r="Q9" s="65">
        <v>4</v>
      </c>
      <c r="R9" s="66"/>
      <c r="S9" s="65"/>
      <c r="T9" s="67">
        <f t="shared" si="1"/>
        <v>64.62</v>
      </c>
      <c r="U9" s="3" t="s">
        <v>192</v>
      </c>
    </row>
    <row r="10" spans="1:25" s="15" customFormat="1" ht="162.75" customHeight="1" x14ac:dyDescent="0.25">
      <c r="A10" s="6">
        <v>7</v>
      </c>
      <c r="B10" s="54" t="s">
        <v>133</v>
      </c>
      <c r="C10" s="54" t="s">
        <v>115</v>
      </c>
      <c r="D10" s="55" t="s">
        <v>18</v>
      </c>
      <c r="E10" s="55">
        <v>717568</v>
      </c>
      <c r="F10" s="55" t="s">
        <v>35</v>
      </c>
      <c r="G10" s="55" t="s">
        <v>122</v>
      </c>
      <c r="H10" s="65">
        <v>6</v>
      </c>
      <c r="I10" s="65">
        <v>10</v>
      </c>
      <c r="J10" s="65">
        <v>9</v>
      </c>
      <c r="K10" s="65">
        <v>17.079999999999998</v>
      </c>
      <c r="L10" s="65">
        <v>25.17</v>
      </c>
      <c r="M10" s="65">
        <v>0</v>
      </c>
      <c r="N10" s="65">
        <v>0</v>
      </c>
      <c r="O10" s="65">
        <f t="shared" si="0"/>
        <v>42.25</v>
      </c>
      <c r="P10" s="66" t="s">
        <v>16</v>
      </c>
      <c r="Q10" s="65">
        <v>4</v>
      </c>
      <c r="R10" s="66"/>
      <c r="S10" s="65"/>
      <c r="T10" s="67">
        <f t="shared" si="1"/>
        <v>46.25</v>
      </c>
      <c r="U10" s="3" t="s">
        <v>192</v>
      </c>
    </row>
    <row r="11" spans="1:25" s="15" customFormat="1" ht="45.75" customHeight="1" x14ac:dyDescent="0.25">
      <c r="A11" s="119" t="s">
        <v>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</row>
    <row r="12" spans="1:25" ht="111" customHeight="1" x14ac:dyDescent="0.25">
      <c r="A12" s="50" t="s">
        <v>0</v>
      </c>
      <c r="B12" s="50" t="s">
        <v>33</v>
      </c>
      <c r="C12" s="50" t="s">
        <v>45</v>
      </c>
      <c r="D12" s="9" t="s">
        <v>46</v>
      </c>
      <c r="E12" s="9" t="s">
        <v>47</v>
      </c>
      <c r="F12" s="9" t="s">
        <v>48</v>
      </c>
      <c r="G12" s="10" t="s">
        <v>44</v>
      </c>
      <c r="H12" s="10" t="s">
        <v>4</v>
      </c>
      <c r="I12" s="10" t="s">
        <v>5</v>
      </c>
      <c r="J12" s="10" t="s">
        <v>6</v>
      </c>
      <c r="K12" s="10" t="s">
        <v>7</v>
      </c>
      <c r="L12" s="10" t="s">
        <v>43</v>
      </c>
      <c r="M12" s="10" t="s">
        <v>8</v>
      </c>
      <c r="N12" s="10" t="s">
        <v>9</v>
      </c>
      <c r="O12" s="10" t="s">
        <v>10</v>
      </c>
      <c r="P12" s="10" t="s">
        <v>11</v>
      </c>
      <c r="Q12" s="10" t="s">
        <v>12</v>
      </c>
      <c r="R12" s="10" t="s">
        <v>13</v>
      </c>
      <c r="S12" s="10" t="s">
        <v>14</v>
      </c>
      <c r="T12" s="10" t="s">
        <v>56</v>
      </c>
      <c r="U12" s="11" t="s">
        <v>30</v>
      </c>
    </row>
    <row r="13" spans="1:25" ht="90" customHeight="1" x14ac:dyDescent="0.25">
      <c r="A13" s="5">
        <v>1</v>
      </c>
      <c r="B13" s="5" t="s">
        <v>52</v>
      </c>
      <c r="C13" s="5" t="s">
        <v>28</v>
      </c>
      <c r="D13" s="7" t="s">
        <v>58</v>
      </c>
      <c r="E13" s="7">
        <v>568256</v>
      </c>
      <c r="F13" s="7" t="s">
        <v>35</v>
      </c>
      <c r="G13" s="4" t="s">
        <v>72</v>
      </c>
      <c r="H13" s="16">
        <v>33</v>
      </c>
      <c r="I13" s="16">
        <v>0</v>
      </c>
      <c r="J13" s="16">
        <v>7</v>
      </c>
      <c r="K13" s="16">
        <v>82.5</v>
      </c>
      <c r="L13" s="16">
        <v>142.15</v>
      </c>
      <c r="M13" s="16">
        <v>4</v>
      </c>
      <c r="N13" s="16">
        <v>0</v>
      </c>
      <c r="O13" s="75">
        <f>SUM(K13+L13+N13+M13)</f>
        <v>228.65</v>
      </c>
      <c r="P13" s="24" t="s">
        <v>41</v>
      </c>
      <c r="Q13" s="16">
        <v>4</v>
      </c>
      <c r="R13" s="24" t="s">
        <v>41</v>
      </c>
      <c r="S13" s="16">
        <v>4</v>
      </c>
      <c r="T13" s="75">
        <f>SUM(S13+Q13+O13)</f>
        <v>236.65</v>
      </c>
      <c r="U13" s="3" t="s">
        <v>181</v>
      </c>
    </row>
    <row r="14" spans="1:25" ht="99" customHeight="1" x14ac:dyDescent="0.25">
      <c r="A14" s="16">
        <v>2</v>
      </c>
      <c r="B14" s="16" t="s">
        <v>126</v>
      </c>
      <c r="C14" s="16" t="s">
        <v>127</v>
      </c>
      <c r="D14" s="68" t="s">
        <v>128</v>
      </c>
      <c r="E14" s="69">
        <v>578485</v>
      </c>
      <c r="F14" s="68" t="s">
        <v>35</v>
      </c>
      <c r="G14" s="24" t="s">
        <v>129</v>
      </c>
      <c r="H14" s="65">
        <v>30</v>
      </c>
      <c r="I14" s="65">
        <v>7</v>
      </c>
      <c r="J14" s="65">
        <v>5</v>
      </c>
      <c r="K14" s="65">
        <v>76.45</v>
      </c>
      <c r="L14" s="65">
        <v>127.56</v>
      </c>
      <c r="M14" s="65">
        <v>0</v>
      </c>
      <c r="N14" s="65">
        <v>0</v>
      </c>
      <c r="O14" s="65">
        <v>204.01</v>
      </c>
      <c r="P14" s="66"/>
      <c r="Q14" s="65"/>
      <c r="R14" s="66"/>
      <c r="S14" s="65"/>
      <c r="T14" s="67">
        <f>SUM(O14,Q14,S14)</f>
        <v>204.01</v>
      </c>
      <c r="U14" s="3" t="s">
        <v>181</v>
      </c>
    </row>
    <row r="15" spans="1:25" ht="97.5" customHeight="1" x14ac:dyDescent="0.25">
      <c r="A15" s="5">
        <v>3</v>
      </c>
      <c r="B15" s="16" t="s">
        <v>51</v>
      </c>
      <c r="C15" s="5" t="s">
        <v>36</v>
      </c>
      <c r="D15" s="7" t="s">
        <v>24</v>
      </c>
      <c r="E15" s="7">
        <v>586380</v>
      </c>
      <c r="F15" s="7" t="s">
        <v>35</v>
      </c>
      <c r="G15" s="4" t="s">
        <v>73</v>
      </c>
      <c r="H15" s="16">
        <v>25</v>
      </c>
      <c r="I15" s="16">
        <v>6</v>
      </c>
      <c r="J15" s="16">
        <v>3</v>
      </c>
      <c r="K15" s="16">
        <v>63.75</v>
      </c>
      <c r="L15" s="16">
        <v>109.04</v>
      </c>
      <c r="M15" s="16">
        <v>4</v>
      </c>
      <c r="N15" s="16">
        <v>4</v>
      </c>
      <c r="O15" s="75">
        <f>SUM(K15+L15+N15+M15)</f>
        <v>180.79000000000002</v>
      </c>
      <c r="P15" s="24" t="s">
        <v>41</v>
      </c>
      <c r="Q15" s="16">
        <v>4</v>
      </c>
      <c r="R15" s="24" t="s">
        <v>41</v>
      </c>
      <c r="S15" s="16">
        <v>4</v>
      </c>
      <c r="T15" s="75">
        <f>SUM(S15+Q15+O15)</f>
        <v>188.79000000000002</v>
      </c>
      <c r="U15" s="3" t="s">
        <v>181</v>
      </c>
    </row>
    <row r="16" spans="1:25" ht="93.75" customHeight="1" x14ac:dyDescent="0.25">
      <c r="A16" s="5">
        <v>4</v>
      </c>
      <c r="B16" s="5" t="s">
        <v>54</v>
      </c>
      <c r="C16" s="5" t="s">
        <v>55</v>
      </c>
      <c r="D16" s="7" t="s">
        <v>18</v>
      </c>
      <c r="E16" s="7">
        <v>585327</v>
      </c>
      <c r="F16" s="7" t="s">
        <v>35</v>
      </c>
      <c r="G16" s="4" t="s">
        <v>72</v>
      </c>
      <c r="H16" s="16">
        <v>27</v>
      </c>
      <c r="I16" s="16">
        <v>0</v>
      </c>
      <c r="J16" s="16">
        <v>18</v>
      </c>
      <c r="K16" s="16">
        <v>67.7</v>
      </c>
      <c r="L16" s="16">
        <v>104.13</v>
      </c>
      <c r="M16" s="16">
        <v>4</v>
      </c>
      <c r="N16" s="16">
        <v>8</v>
      </c>
      <c r="O16" s="75">
        <f>SUM(K16+L16+N16+M16)</f>
        <v>183.82999999999998</v>
      </c>
      <c r="P16" s="24" t="s">
        <v>41</v>
      </c>
      <c r="Q16" s="16">
        <v>4</v>
      </c>
      <c r="R16" s="24"/>
      <c r="S16" s="16">
        <v>0</v>
      </c>
      <c r="T16" s="75">
        <f>SUM(S16+Q16+O16)</f>
        <v>187.82999999999998</v>
      </c>
      <c r="U16" s="3" t="s">
        <v>107</v>
      </c>
    </row>
    <row r="17" spans="1:22" ht="108" customHeight="1" x14ac:dyDescent="0.25">
      <c r="A17" s="5">
        <v>5</v>
      </c>
      <c r="B17" s="5" t="s">
        <v>50</v>
      </c>
      <c r="C17" s="5" t="s">
        <v>38</v>
      </c>
      <c r="D17" s="7" t="s">
        <v>57</v>
      </c>
      <c r="E17" s="7">
        <v>599278</v>
      </c>
      <c r="F17" s="7" t="s">
        <v>35</v>
      </c>
      <c r="G17" s="4" t="s">
        <v>74</v>
      </c>
      <c r="H17" s="65">
        <v>21</v>
      </c>
      <c r="I17" s="65">
        <v>11</v>
      </c>
      <c r="J17" s="65">
        <v>15</v>
      </c>
      <c r="K17" s="65">
        <v>55</v>
      </c>
      <c r="L17" s="65">
        <v>112.43</v>
      </c>
      <c r="M17" s="65">
        <v>4</v>
      </c>
      <c r="N17" s="65">
        <v>0</v>
      </c>
      <c r="O17" s="65">
        <v>171.43</v>
      </c>
      <c r="P17" s="66" t="s">
        <v>61</v>
      </c>
      <c r="Q17" s="65">
        <v>4</v>
      </c>
      <c r="R17" s="66" t="s">
        <v>61</v>
      </c>
      <c r="S17" s="65">
        <v>4</v>
      </c>
      <c r="T17" s="67">
        <f t="shared" ref="T17" si="2">SUM(O17,Q17,S17)</f>
        <v>179.43</v>
      </c>
      <c r="U17" s="3" t="s">
        <v>67</v>
      </c>
    </row>
    <row r="18" spans="1:22" ht="41.25" customHeight="1" x14ac:dyDescent="0.25">
      <c r="A18" s="40"/>
      <c r="B18" s="45"/>
      <c r="C18" s="45"/>
      <c r="D18" s="46"/>
      <c r="E18" s="46"/>
      <c r="F18" s="41"/>
      <c r="G18" s="46"/>
      <c r="H18" s="45"/>
      <c r="I18" s="45"/>
      <c r="J18" s="45"/>
      <c r="K18" s="40"/>
      <c r="L18" s="40"/>
      <c r="M18" s="40"/>
      <c r="N18" s="40"/>
      <c r="O18" s="40"/>
      <c r="P18" s="42"/>
      <c r="Q18" s="40"/>
      <c r="R18" s="40"/>
      <c r="S18" s="42"/>
      <c r="T18" s="43"/>
      <c r="U18" s="44"/>
    </row>
    <row r="19" spans="1:22" ht="38.25" customHeight="1" x14ac:dyDescent="0.25">
      <c r="A19" s="117" t="s">
        <v>86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</row>
    <row r="20" spans="1:22" ht="118.5" customHeight="1" thickBot="1" x14ac:dyDescent="0.3">
      <c r="A20" s="51" t="s">
        <v>0</v>
      </c>
      <c r="B20" s="51" t="s">
        <v>33</v>
      </c>
      <c r="C20" s="11" t="s">
        <v>45</v>
      </c>
      <c r="D20" s="10" t="s">
        <v>46</v>
      </c>
      <c r="E20" s="10" t="s">
        <v>47</v>
      </c>
      <c r="F20" s="10" t="s">
        <v>48</v>
      </c>
      <c r="G20" s="10" t="s">
        <v>44</v>
      </c>
      <c r="H20" s="10" t="s">
        <v>4</v>
      </c>
      <c r="I20" s="10" t="s">
        <v>5</v>
      </c>
      <c r="J20" s="10" t="s">
        <v>6</v>
      </c>
      <c r="K20" s="10" t="s">
        <v>7</v>
      </c>
      <c r="L20" s="10" t="s">
        <v>43</v>
      </c>
      <c r="M20" s="10" t="s">
        <v>8</v>
      </c>
      <c r="N20" s="10" t="s">
        <v>9</v>
      </c>
      <c r="O20" s="10" t="s">
        <v>10</v>
      </c>
      <c r="P20" s="10" t="s">
        <v>11</v>
      </c>
      <c r="Q20" s="10" t="s">
        <v>12</v>
      </c>
      <c r="R20" s="10" t="s">
        <v>13</v>
      </c>
      <c r="S20" s="10" t="s">
        <v>14</v>
      </c>
      <c r="T20" s="10" t="s">
        <v>56</v>
      </c>
      <c r="U20" s="11" t="s">
        <v>30</v>
      </c>
    </row>
    <row r="21" spans="1:22" ht="100.5" customHeight="1" thickBot="1" x14ac:dyDescent="0.3">
      <c r="A21" s="75">
        <v>1</v>
      </c>
      <c r="B21" s="71" t="s">
        <v>131</v>
      </c>
      <c r="C21" s="71" t="s">
        <v>36</v>
      </c>
      <c r="D21" s="73" t="s">
        <v>128</v>
      </c>
      <c r="E21" s="73">
        <v>561783</v>
      </c>
      <c r="F21" s="73" t="s">
        <v>81</v>
      </c>
      <c r="G21" s="4" t="s">
        <v>149</v>
      </c>
      <c r="H21" s="16">
        <v>34</v>
      </c>
      <c r="I21" s="16">
        <v>0</v>
      </c>
      <c r="J21" s="16">
        <v>1</v>
      </c>
      <c r="K21" s="5">
        <v>85</v>
      </c>
      <c r="L21" s="5">
        <v>63.65</v>
      </c>
      <c r="M21" s="5">
        <v>4</v>
      </c>
      <c r="N21" s="5">
        <v>0</v>
      </c>
      <c r="O21" s="65">
        <f>SUM(K21,L21,M21,N21)</f>
        <v>152.65</v>
      </c>
      <c r="P21" s="66" t="s">
        <v>16</v>
      </c>
      <c r="Q21" s="5">
        <v>4</v>
      </c>
      <c r="R21" s="66"/>
      <c r="S21" s="5"/>
      <c r="T21" s="65">
        <f>SUM(O21,Q21,S21)</f>
        <v>156.65</v>
      </c>
      <c r="U21" s="3" t="s">
        <v>167</v>
      </c>
    </row>
    <row r="22" spans="1:22" ht="100.5" customHeight="1" thickBot="1" x14ac:dyDescent="0.3">
      <c r="A22" s="6">
        <v>2</v>
      </c>
      <c r="B22" s="72" t="s">
        <v>82</v>
      </c>
      <c r="C22" s="72" t="s">
        <v>40</v>
      </c>
      <c r="D22" s="74" t="s">
        <v>25</v>
      </c>
      <c r="E22" s="74" t="s">
        <v>83</v>
      </c>
      <c r="F22" s="74" t="s">
        <v>81</v>
      </c>
      <c r="G22" s="24" t="s">
        <v>84</v>
      </c>
      <c r="H22" s="67">
        <v>16</v>
      </c>
      <c r="I22" s="65">
        <v>0</v>
      </c>
      <c r="J22" s="65">
        <v>1</v>
      </c>
      <c r="K22" s="65">
        <v>40</v>
      </c>
      <c r="L22" s="65">
        <v>55.63</v>
      </c>
      <c r="M22" s="65">
        <v>0</v>
      </c>
      <c r="N22" s="65">
        <v>0</v>
      </c>
      <c r="O22" s="65">
        <f>SUM(K22,L22,M22,N22)</f>
        <v>95.63</v>
      </c>
      <c r="P22" s="66"/>
      <c r="Q22" s="65"/>
      <c r="R22" s="66"/>
      <c r="S22" s="65"/>
      <c r="T22" s="65">
        <f>SUM(O22,Q22,S22)</f>
        <v>95.63</v>
      </c>
      <c r="U22" s="3" t="s">
        <v>183</v>
      </c>
    </row>
    <row r="23" spans="1:22" ht="111" customHeight="1" x14ac:dyDescent="0.25">
      <c r="A23" s="5">
        <v>3</v>
      </c>
      <c r="B23" s="54" t="s">
        <v>130</v>
      </c>
      <c r="C23" s="54" t="s">
        <v>20</v>
      </c>
      <c r="D23" s="55" t="s">
        <v>18</v>
      </c>
      <c r="E23" s="55">
        <v>714384</v>
      </c>
      <c r="F23" s="55" t="s">
        <v>132</v>
      </c>
      <c r="G23" s="24" t="s">
        <v>148</v>
      </c>
      <c r="H23" s="65">
        <v>10</v>
      </c>
      <c r="I23" s="65">
        <v>9</v>
      </c>
      <c r="J23" s="65">
        <v>4</v>
      </c>
      <c r="K23" s="65">
        <v>26.87</v>
      </c>
      <c r="L23" s="65">
        <v>42.37</v>
      </c>
      <c r="M23" s="65">
        <v>4</v>
      </c>
      <c r="N23" s="65">
        <v>8</v>
      </c>
      <c r="O23" s="65">
        <f>SUM(K23,L23,M23,N23)</f>
        <v>81.239999999999995</v>
      </c>
      <c r="P23" s="66" t="s">
        <v>16</v>
      </c>
      <c r="Q23" s="65">
        <v>4</v>
      </c>
      <c r="R23" s="66"/>
      <c r="S23" s="65"/>
      <c r="T23" s="65">
        <f>SUM(O23,Q23,S23)</f>
        <v>85.24</v>
      </c>
      <c r="U23" s="3" t="s">
        <v>196</v>
      </c>
    </row>
    <row r="24" spans="1:22" ht="45" customHeight="1" x14ac:dyDescent="0.25">
      <c r="A24" s="43"/>
      <c r="B24" s="44"/>
      <c r="C24" s="44"/>
      <c r="D24" s="41"/>
      <c r="E24" s="42"/>
      <c r="F24" s="42"/>
      <c r="G24" s="42"/>
      <c r="H24" s="43"/>
      <c r="I24" s="43"/>
      <c r="J24" s="43"/>
      <c r="K24" s="43"/>
      <c r="L24" s="43"/>
      <c r="M24" s="43"/>
      <c r="N24" s="43"/>
      <c r="O24" s="43"/>
      <c r="P24" s="42"/>
      <c r="Q24" s="40"/>
      <c r="R24" s="42"/>
      <c r="S24" s="43"/>
      <c r="T24" s="47"/>
      <c r="U24" s="44"/>
    </row>
    <row r="25" spans="1:22" ht="43.5" customHeight="1" x14ac:dyDescent="0.25">
      <c r="A25" s="117" t="s">
        <v>102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</row>
    <row r="26" spans="1:22" ht="101.25" customHeight="1" x14ac:dyDescent="0.25">
      <c r="A26" s="8" t="s">
        <v>0</v>
      </c>
      <c r="B26" s="8" t="s">
        <v>33</v>
      </c>
      <c r="C26" s="11" t="s">
        <v>45</v>
      </c>
      <c r="D26" s="10" t="s">
        <v>46</v>
      </c>
      <c r="E26" s="10" t="s">
        <v>47</v>
      </c>
      <c r="F26" s="10" t="s">
        <v>48</v>
      </c>
      <c r="G26" s="10" t="s">
        <v>44</v>
      </c>
      <c r="H26" s="10" t="s">
        <v>4</v>
      </c>
      <c r="I26" s="10" t="s">
        <v>5</v>
      </c>
      <c r="J26" s="10" t="s">
        <v>6</v>
      </c>
      <c r="K26" s="10" t="s">
        <v>7</v>
      </c>
      <c r="L26" s="10" t="s">
        <v>43</v>
      </c>
      <c r="M26" s="10" t="s">
        <v>8</v>
      </c>
      <c r="N26" s="10" t="s">
        <v>9</v>
      </c>
      <c r="O26" s="10" t="s">
        <v>10</v>
      </c>
      <c r="P26" s="10" t="s">
        <v>11</v>
      </c>
      <c r="Q26" s="10" t="s">
        <v>12</v>
      </c>
      <c r="R26" s="10" t="s">
        <v>13</v>
      </c>
      <c r="S26" s="10" t="s">
        <v>14</v>
      </c>
      <c r="T26" s="10" t="s">
        <v>56</v>
      </c>
      <c r="U26" s="11" t="s">
        <v>30</v>
      </c>
    </row>
    <row r="27" spans="1:22" ht="102" customHeight="1" x14ac:dyDescent="0.25">
      <c r="A27" s="5">
        <v>1</v>
      </c>
      <c r="B27" s="5" t="s">
        <v>95</v>
      </c>
      <c r="C27" s="5" t="s">
        <v>96</v>
      </c>
      <c r="D27" s="4" t="s">
        <v>18</v>
      </c>
      <c r="E27" s="4">
        <v>608176</v>
      </c>
      <c r="F27" s="4" t="s">
        <v>81</v>
      </c>
      <c r="G27" s="4" t="s">
        <v>98</v>
      </c>
      <c r="H27" s="65">
        <v>21</v>
      </c>
      <c r="I27" s="65">
        <v>7</v>
      </c>
      <c r="J27" s="65">
        <v>2</v>
      </c>
      <c r="K27" s="65">
        <v>53.95</v>
      </c>
      <c r="L27" s="65">
        <v>92.24</v>
      </c>
      <c r="M27" s="16">
        <v>4</v>
      </c>
      <c r="N27" s="16">
        <v>4</v>
      </c>
      <c r="O27" s="75">
        <f>SUM(K27+L27+N27+M27)</f>
        <v>154.19</v>
      </c>
      <c r="P27" s="24"/>
      <c r="Q27" s="16"/>
      <c r="R27" s="68"/>
      <c r="S27" s="16"/>
      <c r="T27" s="75">
        <f>SUM(S27+Q27+O27)</f>
        <v>154.19</v>
      </c>
      <c r="U27" s="3" t="s">
        <v>177</v>
      </c>
    </row>
    <row r="28" spans="1:22" ht="113.25" customHeight="1" x14ac:dyDescent="0.25">
      <c r="A28" s="5">
        <v>2</v>
      </c>
      <c r="B28" s="3" t="s">
        <v>90</v>
      </c>
      <c r="C28" s="3" t="s">
        <v>38</v>
      </c>
      <c r="D28" s="4" t="s">
        <v>53</v>
      </c>
      <c r="E28" s="4">
        <v>612744</v>
      </c>
      <c r="F28" s="4" t="s">
        <v>81</v>
      </c>
      <c r="G28" s="4" t="s">
        <v>97</v>
      </c>
      <c r="H28" s="16">
        <v>16</v>
      </c>
      <c r="I28" s="16">
        <v>0</v>
      </c>
      <c r="J28" s="16">
        <v>0</v>
      </c>
      <c r="K28" s="16">
        <v>40</v>
      </c>
      <c r="L28" s="16">
        <v>57.14</v>
      </c>
      <c r="M28" s="16">
        <v>4</v>
      </c>
      <c r="N28" s="16">
        <v>8</v>
      </c>
      <c r="O28" s="75">
        <f>SUM(K28+L28+N28+M28)</f>
        <v>109.14</v>
      </c>
      <c r="P28" s="24" t="s">
        <v>61</v>
      </c>
      <c r="Q28" s="16">
        <v>4</v>
      </c>
      <c r="R28" s="24" t="s">
        <v>61</v>
      </c>
      <c r="S28" s="16">
        <v>4</v>
      </c>
      <c r="T28" s="75">
        <f>SUM(S28+Q28+O28)</f>
        <v>117.14</v>
      </c>
      <c r="U28" s="3" t="s">
        <v>184</v>
      </c>
    </row>
    <row r="29" spans="1:22" ht="111" customHeight="1" x14ac:dyDescent="0.25">
      <c r="A29" s="5">
        <v>3</v>
      </c>
      <c r="B29" s="3" t="s">
        <v>134</v>
      </c>
      <c r="C29" s="3" t="s">
        <v>135</v>
      </c>
      <c r="D29" s="57" t="s">
        <v>125</v>
      </c>
      <c r="E29" s="53">
        <v>714775</v>
      </c>
      <c r="F29" s="58" t="s">
        <v>132</v>
      </c>
      <c r="G29" s="59" t="s">
        <v>219</v>
      </c>
      <c r="H29" s="94">
        <v>9</v>
      </c>
      <c r="I29" s="94">
        <v>2</v>
      </c>
      <c r="J29" s="94">
        <v>5</v>
      </c>
      <c r="K29" s="94">
        <v>22.91</v>
      </c>
      <c r="L29" s="94">
        <v>30.04</v>
      </c>
      <c r="M29" s="94">
        <v>4</v>
      </c>
      <c r="N29" s="94">
        <v>8</v>
      </c>
      <c r="O29" s="94">
        <v>64.95</v>
      </c>
      <c r="P29" s="95"/>
      <c r="Q29" s="94"/>
      <c r="R29" s="95"/>
      <c r="S29" s="94"/>
      <c r="T29" s="67">
        <f t="shared" ref="T29" si="3">SUM(O29,Q29,S29)</f>
        <v>64.95</v>
      </c>
      <c r="U29" s="3" t="s">
        <v>184</v>
      </c>
      <c r="V29" s="15"/>
    </row>
    <row r="30" spans="1:22" ht="50.25" customHeight="1" x14ac:dyDescent="0.25">
      <c r="A30" s="76"/>
      <c r="B30" s="77"/>
      <c r="C30" s="77"/>
      <c r="D30" s="78"/>
      <c r="E30" s="79"/>
      <c r="F30" s="80"/>
      <c r="G30" s="81"/>
      <c r="H30" s="82"/>
      <c r="I30" s="82"/>
      <c r="J30" s="82"/>
      <c r="K30" s="83"/>
      <c r="L30" s="83"/>
      <c r="M30" s="83"/>
      <c r="N30" s="83"/>
      <c r="O30" s="84"/>
      <c r="P30" s="85"/>
      <c r="Q30" s="83"/>
      <c r="R30" s="85"/>
      <c r="S30" s="83"/>
      <c r="T30" s="84"/>
      <c r="U30" s="86"/>
    </row>
    <row r="31" spans="1:22" ht="51" customHeight="1" x14ac:dyDescent="0.25">
      <c r="A31" s="120" t="s">
        <v>136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</row>
    <row r="32" spans="1:22" ht="105.75" customHeight="1" thickBot="1" x14ac:dyDescent="0.3">
      <c r="A32" s="50" t="s">
        <v>0</v>
      </c>
      <c r="B32" s="50" t="s">
        <v>33</v>
      </c>
      <c r="C32" s="11" t="s">
        <v>45</v>
      </c>
      <c r="D32" s="10" t="s">
        <v>46</v>
      </c>
      <c r="E32" s="10" t="s">
        <v>47</v>
      </c>
      <c r="F32" s="10" t="s">
        <v>48</v>
      </c>
      <c r="G32" s="10" t="s">
        <v>44</v>
      </c>
      <c r="H32" s="10" t="s">
        <v>4</v>
      </c>
      <c r="I32" s="10" t="s">
        <v>5</v>
      </c>
      <c r="J32" s="10" t="s">
        <v>6</v>
      </c>
      <c r="K32" s="10" t="s">
        <v>7</v>
      </c>
      <c r="L32" s="10" t="s">
        <v>43</v>
      </c>
      <c r="M32" s="10" t="s">
        <v>8</v>
      </c>
      <c r="N32" s="10" t="s">
        <v>9</v>
      </c>
      <c r="O32" s="10" t="s">
        <v>10</v>
      </c>
      <c r="P32" s="10" t="s">
        <v>11</v>
      </c>
      <c r="Q32" s="10" t="s">
        <v>12</v>
      </c>
      <c r="R32" s="10" t="s">
        <v>13</v>
      </c>
      <c r="S32" s="10" t="s">
        <v>14</v>
      </c>
      <c r="T32" s="10" t="s">
        <v>56</v>
      </c>
      <c r="U32" s="11" t="s">
        <v>30</v>
      </c>
    </row>
    <row r="33" spans="1:23" ht="117" customHeight="1" thickBot="1" x14ac:dyDescent="0.3">
      <c r="A33" s="5">
        <v>1</v>
      </c>
      <c r="B33" s="52" t="s">
        <v>137</v>
      </c>
      <c r="C33" s="60" t="s">
        <v>138</v>
      </c>
      <c r="D33" s="61" t="s">
        <v>139</v>
      </c>
      <c r="E33" s="95" t="s">
        <v>200</v>
      </c>
      <c r="F33" s="4" t="s">
        <v>81</v>
      </c>
      <c r="G33" s="96" t="s">
        <v>140</v>
      </c>
      <c r="H33" s="94">
        <v>8</v>
      </c>
      <c r="I33" s="94">
        <v>3</v>
      </c>
      <c r="J33" s="94">
        <v>8</v>
      </c>
      <c r="K33" s="94">
        <v>20.62</v>
      </c>
      <c r="L33" s="94">
        <v>29.32</v>
      </c>
      <c r="M33" s="94">
        <v>0</v>
      </c>
      <c r="N33" s="94">
        <v>0</v>
      </c>
      <c r="O33" s="94">
        <v>49.94</v>
      </c>
      <c r="P33" s="95"/>
      <c r="Q33" s="94"/>
      <c r="R33" s="95"/>
      <c r="S33" s="94"/>
      <c r="T33" s="67">
        <f t="shared" ref="T33" si="4">SUM(O33,Q33,S33)</f>
        <v>49.94</v>
      </c>
      <c r="U33" s="3" t="s">
        <v>197</v>
      </c>
      <c r="V33" s="15"/>
      <c r="W33" s="15"/>
    </row>
    <row r="34" spans="1:23" ht="39" customHeight="1" x14ac:dyDescent="0.25">
      <c r="G34" s="62"/>
    </row>
    <row r="35" spans="1:23" ht="36" customHeight="1" x14ac:dyDescent="0.25">
      <c r="A35" s="115" t="s">
        <v>99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1:23" ht="106.5" customHeight="1" x14ac:dyDescent="0.25">
      <c r="A36" s="8" t="s">
        <v>0</v>
      </c>
      <c r="B36" s="8" t="s">
        <v>33</v>
      </c>
      <c r="C36" s="11" t="s">
        <v>45</v>
      </c>
      <c r="D36" s="10" t="s">
        <v>46</v>
      </c>
      <c r="E36" s="10" t="s">
        <v>47</v>
      </c>
      <c r="F36" s="10" t="s">
        <v>48</v>
      </c>
      <c r="G36" s="10" t="s">
        <v>44</v>
      </c>
      <c r="H36" s="10" t="s">
        <v>4</v>
      </c>
      <c r="I36" s="10" t="s">
        <v>5</v>
      </c>
      <c r="J36" s="10" t="s">
        <v>6</v>
      </c>
      <c r="K36" s="10" t="s">
        <v>7</v>
      </c>
      <c r="L36" s="10" t="s">
        <v>43</v>
      </c>
      <c r="M36" s="10" t="s">
        <v>8</v>
      </c>
      <c r="N36" s="10" t="s">
        <v>9</v>
      </c>
      <c r="O36" s="10" t="s">
        <v>10</v>
      </c>
      <c r="P36" s="10" t="s">
        <v>11</v>
      </c>
      <c r="Q36" s="10" t="s">
        <v>12</v>
      </c>
      <c r="R36" s="10" t="s">
        <v>13</v>
      </c>
      <c r="S36" s="10" t="s">
        <v>14</v>
      </c>
      <c r="T36" s="10" t="s">
        <v>56</v>
      </c>
      <c r="U36" s="11" t="s">
        <v>30</v>
      </c>
    </row>
    <row r="37" spans="1:23" ht="108" customHeight="1" x14ac:dyDescent="0.25">
      <c r="A37" s="5">
        <v>1</v>
      </c>
      <c r="B37" s="3" t="s">
        <v>85</v>
      </c>
      <c r="C37" s="3" t="s">
        <v>77</v>
      </c>
      <c r="D37" s="4" t="s">
        <v>49</v>
      </c>
      <c r="E37" s="4">
        <v>176706</v>
      </c>
      <c r="F37" s="4" t="s">
        <v>100</v>
      </c>
      <c r="G37" s="4" t="s">
        <v>101</v>
      </c>
      <c r="H37" s="65">
        <v>27</v>
      </c>
      <c r="I37" s="65">
        <v>10</v>
      </c>
      <c r="J37" s="65">
        <v>22</v>
      </c>
      <c r="K37" s="65">
        <v>69.790000000000006</v>
      </c>
      <c r="L37" s="65">
        <v>44.95</v>
      </c>
      <c r="M37" s="65">
        <v>4</v>
      </c>
      <c r="N37" s="65">
        <v>8</v>
      </c>
      <c r="O37" s="65">
        <v>126.74</v>
      </c>
      <c r="P37" s="66" t="s">
        <v>16</v>
      </c>
      <c r="Q37" s="65">
        <v>4</v>
      </c>
      <c r="R37" s="66"/>
      <c r="S37" s="65"/>
      <c r="T37" s="67">
        <f t="shared" ref="T37" si="5">SUM(O37,Q37,S37)</f>
        <v>130.74</v>
      </c>
      <c r="U37" s="70" t="s">
        <v>182</v>
      </c>
    </row>
    <row r="38" spans="1:23" ht="52.5" customHeight="1" x14ac:dyDescent="0.25"/>
    <row r="39" spans="1:23" ht="42" customHeight="1" x14ac:dyDescent="0.25">
      <c r="A39" s="115" t="s">
        <v>99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</row>
    <row r="40" spans="1:23" ht="105.75" customHeight="1" x14ac:dyDescent="0.25">
      <c r="A40" s="50" t="s">
        <v>0</v>
      </c>
      <c r="B40" s="50" t="s">
        <v>33</v>
      </c>
      <c r="C40" s="11" t="s">
        <v>45</v>
      </c>
      <c r="D40" s="10" t="s">
        <v>46</v>
      </c>
      <c r="E40" s="10" t="s">
        <v>47</v>
      </c>
      <c r="F40" s="10" t="s">
        <v>48</v>
      </c>
      <c r="G40" s="10" t="s">
        <v>44</v>
      </c>
      <c r="H40" s="10" t="s">
        <v>4</v>
      </c>
      <c r="I40" s="10" t="s">
        <v>5</v>
      </c>
      <c r="J40" s="10" t="s">
        <v>6</v>
      </c>
      <c r="K40" s="10" t="s">
        <v>7</v>
      </c>
      <c r="L40" s="10" t="s">
        <v>43</v>
      </c>
      <c r="M40" s="10" t="s">
        <v>8</v>
      </c>
      <c r="N40" s="10" t="s">
        <v>9</v>
      </c>
      <c r="O40" s="10" t="s">
        <v>10</v>
      </c>
      <c r="P40" s="10" t="s">
        <v>11</v>
      </c>
      <c r="Q40" s="10" t="s">
        <v>12</v>
      </c>
      <c r="R40" s="10" t="s">
        <v>13</v>
      </c>
      <c r="S40" s="10" t="s">
        <v>14</v>
      </c>
      <c r="T40" s="10" t="s">
        <v>56</v>
      </c>
      <c r="U40" s="11" t="s">
        <v>30</v>
      </c>
    </row>
    <row r="41" spans="1:23" ht="87.75" customHeight="1" x14ac:dyDescent="0.25">
      <c r="A41" s="5">
        <v>1</v>
      </c>
      <c r="B41" s="3" t="s">
        <v>59</v>
      </c>
      <c r="C41" s="3" t="s">
        <v>60</v>
      </c>
      <c r="D41" s="53" t="s">
        <v>29</v>
      </c>
      <c r="E41" s="53">
        <v>210561</v>
      </c>
      <c r="F41" s="4" t="s">
        <v>100</v>
      </c>
      <c r="G41" s="64" t="s">
        <v>141</v>
      </c>
      <c r="H41" s="65">
        <v>18</v>
      </c>
      <c r="I41" s="65">
        <v>4</v>
      </c>
      <c r="J41" s="65">
        <v>7</v>
      </c>
      <c r="K41" s="65">
        <v>45.83</v>
      </c>
      <c r="L41" s="65">
        <v>27.68</v>
      </c>
      <c r="M41" s="65">
        <v>4</v>
      </c>
      <c r="N41" s="65">
        <v>8</v>
      </c>
      <c r="O41" s="65">
        <v>85.51</v>
      </c>
      <c r="P41" s="66" t="s">
        <v>16</v>
      </c>
      <c r="Q41" s="65">
        <v>4</v>
      </c>
      <c r="R41" s="66"/>
      <c r="S41" s="65"/>
      <c r="T41" s="67">
        <f t="shared" ref="T41" si="6">SUM(O41,Q41,S41)</f>
        <v>89.51</v>
      </c>
      <c r="U41" s="70" t="s">
        <v>193</v>
      </c>
      <c r="V41" s="15"/>
    </row>
    <row r="42" spans="1:23" x14ac:dyDescent="0.25">
      <c r="G42" s="63"/>
    </row>
  </sheetData>
  <autoFilter ref="A3:Y3" xr:uid="{00000000-0009-0000-0000-000007000000}">
    <sortState xmlns:xlrd2="http://schemas.microsoft.com/office/spreadsheetml/2017/richdata2" ref="A4:Y10">
      <sortCondition descending="1" ref="T3"/>
    </sortState>
  </autoFilter>
  <sortState xmlns:xlrd2="http://schemas.microsoft.com/office/spreadsheetml/2017/richdata2" ref="A4:U43">
    <sortCondition descending="1" ref="T22:T24"/>
  </sortState>
  <mergeCells count="8">
    <mergeCell ref="A39:U39"/>
    <mergeCell ref="A1:U1"/>
    <mergeCell ref="A35:U35"/>
    <mergeCell ref="A25:U25"/>
    <mergeCell ref="A19:U19"/>
    <mergeCell ref="A2:U2"/>
    <mergeCell ref="A11:U11"/>
    <mergeCell ref="A31:U31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8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Φύλλο9">
    <tabColor rgb="FF00B050"/>
  </sheetPr>
  <dimension ref="A1:AZ7"/>
  <sheetViews>
    <sheetView zoomScale="80" zoomScaleNormal="80" workbookViewId="0">
      <selection activeCell="Y5" sqref="Y5"/>
    </sheetView>
  </sheetViews>
  <sheetFormatPr defaultColWidth="9.140625" defaultRowHeight="12.75" x14ac:dyDescent="0.25"/>
  <cols>
    <col min="1" max="1" width="4.140625" style="25" customWidth="1"/>
    <col min="2" max="2" width="15.140625" style="25" customWidth="1"/>
    <col min="3" max="3" width="11.28515625" style="25" customWidth="1"/>
    <col min="4" max="5" width="3.7109375" style="38" customWidth="1"/>
    <col min="6" max="6" width="6" style="25" customWidth="1"/>
    <col min="7" max="7" width="4.140625" style="25" customWidth="1"/>
    <col min="8" max="8" width="4" style="25" customWidth="1"/>
    <col min="9" max="9" width="3.28515625" style="25" customWidth="1"/>
    <col min="10" max="10" width="7.85546875" style="25" customWidth="1"/>
    <col min="11" max="12" width="3.7109375" style="25" customWidth="1"/>
    <col min="13" max="13" width="7.85546875" style="25" customWidth="1"/>
    <col min="14" max="14" width="5.7109375" style="25" customWidth="1"/>
    <col min="15" max="16" width="4.28515625" style="25" customWidth="1"/>
    <col min="17" max="17" width="4.5703125" style="25" customWidth="1"/>
    <col min="18" max="18" width="8.5703125" style="25" customWidth="1"/>
    <col min="19" max="19" width="16" style="25" customWidth="1"/>
    <col min="20" max="20" width="9.140625" style="25"/>
    <col min="21" max="52" width="9.140625" style="29"/>
    <col min="53" max="16384" width="9.140625" style="25"/>
  </cols>
  <sheetData>
    <row r="1" spans="1:19" ht="43.5" customHeight="1" x14ac:dyDescent="0.25">
      <c r="A1" s="107" t="s">
        <v>155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</row>
    <row r="2" spans="1:19" ht="114" customHeight="1" x14ac:dyDescent="0.25">
      <c r="A2" s="26" t="s">
        <v>0</v>
      </c>
      <c r="B2" s="20" t="s">
        <v>33</v>
      </c>
      <c r="C2" s="20" t="s">
        <v>45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7" t="s">
        <v>30</v>
      </c>
    </row>
    <row r="3" spans="1:19" ht="107.25" customHeight="1" x14ac:dyDescent="0.25">
      <c r="A3" s="1">
        <v>1</v>
      </c>
      <c r="B3" s="30" t="s">
        <v>160</v>
      </c>
      <c r="C3" s="30" t="s">
        <v>161</v>
      </c>
      <c r="D3" s="31" t="s">
        <v>18</v>
      </c>
      <c r="E3" s="31">
        <v>707807</v>
      </c>
      <c r="F3" s="31" t="s">
        <v>162</v>
      </c>
      <c r="G3" s="30">
        <v>14</v>
      </c>
      <c r="H3" s="30">
        <v>3</v>
      </c>
      <c r="I3" s="30">
        <v>27</v>
      </c>
      <c r="J3" s="30">
        <v>16.5</v>
      </c>
      <c r="K3" s="30">
        <v>4</v>
      </c>
      <c r="L3" s="30">
        <v>11</v>
      </c>
      <c r="M3" s="1">
        <f>SUM(J3,L3,K3)</f>
        <v>31.5</v>
      </c>
      <c r="N3" s="31" t="s">
        <v>61</v>
      </c>
      <c r="O3" s="30">
        <v>4</v>
      </c>
      <c r="P3" s="30"/>
      <c r="Q3" s="30"/>
      <c r="R3" s="1">
        <f>SUM(M3,O3,Q3)</f>
        <v>35.5</v>
      </c>
      <c r="S3" s="1" t="s">
        <v>163</v>
      </c>
    </row>
    <row r="4" spans="1:19" ht="95.25" customHeight="1" x14ac:dyDescent="0.25">
      <c r="A4" s="1">
        <v>2</v>
      </c>
      <c r="B4" s="1" t="s">
        <v>95</v>
      </c>
      <c r="C4" s="1" t="s">
        <v>165</v>
      </c>
      <c r="D4" s="28" t="s">
        <v>53</v>
      </c>
      <c r="E4" s="28">
        <v>708370</v>
      </c>
      <c r="F4" s="98" t="s">
        <v>166</v>
      </c>
      <c r="G4" s="1">
        <v>10</v>
      </c>
      <c r="H4" s="1">
        <v>5</v>
      </c>
      <c r="I4" s="1">
        <v>27</v>
      </c>
      <c r="J4" s="1">
        <v>26.25</v>
      </c>
      <c r="K4" s="1">
        <v>4</v>
      </c>
      <c r="L4" s="1">
        <v>0</v>
      </c>
      <c r="M4" s="1">
        <f>SUM(J4,L4,K4)</f>
        <v>30.25</v>
      </c>
      <c r="N4" s="28" t="s">
        <v>61</v>
      </c>
      <c r="O4" s="1"/>
      <c r="P4" s="1"/>
      <c r="Q4" s="1"/>
      <c r="R4" s="1">
        <f>SUM(M4,O4,Q4)</f>
        <v>30.25</v>
      </c>
      <c r="S4" s="1" t="s">
        <v>186</v>
      </c>
    </row>
    <row r="5" spans="1:19" s="29" customFormat="1" ht="96.75" customHeight="1" x14ac:dyDescent="0.25">
      <c r="D5" s="32"/>
      <c r="E5" s="32"/>
      <c r="F5" s="32"/>
      <c r="N5" s="32"/>
    </row>
    <row r="6" spans="1:19" s="29" customFormat="1" ht="115.5" customHeight="1" x14ac:dyDescent="0.25">
      <c r="D6" s="32"/>
      <c r="E6" s="32"/>
      <c r="F6" s="32"/>
      <c r="N6" s="32"/>
    </row>
    <row r="7" spans="1:19" s="29" customFormat="1" ht="117" customHeight="1" x14ac:dyDescent="0.25">
      <c r="D7" s="32"/>
      <c r="E7" s="32"/>
      <c r="F7" s="32"/>
      <c r="N7" s="32"/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Καθορισμένες περιοχές</vt:lpstr>
      </vt:variant>
      <vt:variant>
        <vt:i4>5</vt:i4>
      </vt:variant>
    </vt:vector>
  </HeadingPairs>
  <TitlesOfParts>
    <vt:vector size="13" baseType="lpstr">
      <vt:lpstr>3. ΑΠΟΣΠΑΣΕΙΣ ΠΕ 86</vt:lpstr>
      <vt:lpstr>3. ΑΠΟΣΠΑΣΕΙΣ ΠΕ 60</vt:lpstr>
      <vt:lpstr>3. ΑΠΟΣΠΑΣΕΙΣ ΠΕ 08</vt:lpstr>
      <vt:lpstr>3. ΑΠΟΣΠΑΣΕΙΣ ΠΕ 70</vt:lpstr>
      <vt:lpstr>3. ΑΠΟΣΠΑΣΕΙΣ ΠΕ 06</vt:lpstr>
      <vt:lpstr>2. ΠΡΟΣΩΡΙΝΕΣ ΤΟΠΟΘΕΤΗΣΕΙΣ</vt:lpstr>
      <vt:lpstr>1.ΥΠΕΡΑΡΙΘΜΟΙ</vt:lpstr>
      <vt:lpstr>3. ΑΠΟΣΠΑΣΕΙΣ ΕΑΕ</vt:lpstr>
      <vt:lpstr>'1.ΥΠΕΡΑΡΙΘΜΟΙ'!Print_Area</vt:lpstr>
      <vt:lpstr>'3. ΑΠΟΣΠΑΣΕΙΣ ΠΕ 06'!Print_Area</vt:lpstr>
      <vt:lpstr>'3. ΑΠΟΣΠΑΣΕΙΣ ΠΕ 60'!Print_Area</vt:lpstr>
      <vt:lpstr>'3. ΑΠΟΣΠΑΣΕΙΣ ΠΕ 70'!Print_Area</vt:lpstr>
      <vt:lpstr>'3. ΑΠΟΣΠΑΣΕΙΣ ΠΕ 86'!Print_Area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gramateia1</dc:creator>
  <cp:lastModifiedBy>user</cp:lastModifiedBy>
  <cp:lastPrinted>2022-08-08T08:49:08Z</cp:lastPrinted>
  <dcterms:created xsi:type="dcterms:W3CDTF">2017-08-01T11:17:15Z</dcterms:created>
  <dcterms:modified xsi:type="dcterms:W3CDTF">2022-08-08T11:38:02Z</dcterms:modified>
</cp:coreProperties>
</file>